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24226"/>
  <xr:revisionPtr revIDLastSave="0" documentId="8_{E96D6C97-C928-4AA9-94AC-B687EC35469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男子（原本）" sheetId="1" r:id="rId1"/>
    <sheet name="女子（原本）" sheetId="3" r:id="rId2"/>
    <sheet name="男子３・４年１００m" sheetId="18" r:id="rId3"/>
    <sheet name="男子５・６年１００m" sheetId="7" r:id="rId4"/>
    <sheet name="女子３・４年１００m" sheetId="19" r:id="rId5"/>
    <sheet name="女子５・６年１００m" sheetId="4" r:id="rId6"/>
    <sheet name="男子(ｺﾝﾊﾞｲﾝﾄﾞ得点)" sheetId="8" r:id="rId7"/>
    <sheet name="男子５・６年80mH" sheetId="20" r:id="rId8"/>
    <sheet name="男子(走高跳)  " sheetId="22" r:id="rId9"/>
    <sheet name="男子(走幅跳)" sheetId="10" r:id="rId10"/>
    <sheet name="男子(ｼﾞｬﾍﾞﾘｯｸﾎﾞｰﾙ投) " sheetId="12" r:id="rId11"/>
    <sheet name="女子(ｺﾝﾊﾞｲﾝﾄﾞ得点)" sheetId="9" r:id="rId12"/>
    <sheet name="女子５・６年80mH" sheetId="21" r:id="rId13"/>
    <sheet name="女子(走高跳) " sheetId="23" r:id="rId14"/>
    <sheet name="女子(走幅跳)" sheetId="17" r:id="rId15"/>
    <sheet name="女子(ｼﾞｬﾍﾞﾘｯｸﾎﾞｰﾙ投)" sheetId="13" r:id="rId16"/>
    <sheet name="Sheet3" sheetId="6" r:id="rId17"/>
  </sheets>
  <definedNames>
    <definedName name="_xlnm._FilterDatabase" localSheetId="11" hidden="1">'女子(ｺﾝﾊﾞｲﾝﾄﾞ得点)'!$B$29:$M$49</definedName>
    <definedName name="_xlnm._FilterDatabase" localSheetId="15" hidden="1">'女子(ｼﾞｬﾍﾞﾘｯｸﾎﾞｰﾙ投)'!$B$4:$I$24</definedName>
    <definedName name="_xlnm._FilterDatabase" localSheetId="1" hidden="1">'女子（原本）'!$D$1:$D$67</definedName>
    <definedName name="_xlnm._FilterDatabase" localSheetId="13" hidden="1">'女子(走高跳) '!$B$4:$G$23</definedName>
    <definedName name="_xlnm._FilterDatabase" localSheetId="14" hidden="1">'女子(走幅跳)'!$B$3:$G$20</definedName>
    <definedName name="_xlnm._FilterDatabase" localSheetId="6" hidden="1">'男子(ｺﾝﾊﾞｲﾝﾄﾞ得点)'!$B$2:$K$22</definedName>
    <definedName name="_xlnm._FilterDatabase" localSheetId="10" hidden="1">'男子(ｼﾞｬﾍﾞﾘｯｸﾎﾞｰﾙ投) '!$B$4:$G$23</definedName>
    <definedName name="_xlnm._FilterDatabase" localSheetId="0" hidden="1">'男子（原本）'!$B$2:$J$2</definedName>
    <definedName name="_xlnm._FilterDatabase" localSheetId="8" hidden="1">'男子(走高跳)  '!$B$4:$G$23</definedName>
    <definedName name="_xlnm._FilterDatabase" localSheetId="9" hidden="1">'男子(走幅跳)'!$B$4:$G$23</definedName>
    <definedName name="_xlnm.Print_Area" localSheetId="11">'女子(ｺﾝﾊﾞｲﾝﾄﾞ得点)'!$A$1:$M$42</definedName>
    <definedName name="_xlnm.Print_Area" localSheetId="15">'女子(ｼﾞｬﾍﾞﾘｯｸﾎﾞｰﾙ投)'!$A$2:$J$28</definedName>
    <definedName name="_xlnm.Print_Area" localSheetId="1">'女子（原本）'!$A$2:$O$24</definedName>
    <definedName name="_xlnm.Print_Area" localSheetId="13">'女子(走高跳) '!$A$2:$AF$22</definedName>
    <definedName name="_xlnm.Print_Area" localSheetId="14">'女子(走幅跳)'!$A$1:$L$53</definedName>
    <definedName name="_xlnm.Print_Area" localSheetId="4">女子３・４年１００m!$A$1:$K$22</definedName>
    <definedName name="_xlnm.Print_Area" localSheetId="5">女子５・６年１００m!$A$1:$K$12</definedName>
    <definedName name="_xlnm.Print_Area" localSheetId="12">女子５・６年80mH!$A$1:$K$14</definedName>
    <definedName name="_xlnm.Print_Area" localSheetId="6">'男子(ｺﾝﾊﾞｲﾝﾄﾞ得点)'!$A$1:$L$46</definedName>
    <definedName name="_xlnm.Print_Area" localSheetId="10">'男子(ｼﾞｬﾍﾞﾘｯｸﾎﾞｰﾙ投) '!$A$2:$J$29</definedName>
    <definedName name="_xlnm.Print_Area" localSheetId="0">'男子（原本）'!$A$1:$N$16</definedName>
    <definedName name="_xlnm.Print_Area" localSheetId="8">'男子(走高跳)  '!$A$2:$AF$29</definedName>
    <definedName name="_xlnm.Print_Area" localSheetId="9">'男子(走幅跳)'!$A$1:$L$53</definedName>
    <definedName name="_xlnm.Print_Area" localSheetId="2">男子３・４年１００m!$A$1:$K$31</definedName>
    <definedName name="_xlnm.Print_Area" localSheetId="3">男子５・６年１００m!$A$1:$K$22</definedName>
    <definedName name="_xlnm.Print_Area" localSheetId="7">男子５・６年80mH!$A$1:$K$8</definedName>
    <definedName name="県スポゼッケン" localSheetId="11">'女子(ｺﾝﾊﾞｲﾝﾄﾞ得点)'!$C$30:$N$47</definedName>
    <definedName name="県スポゼッケン" localSheetId="15">'女子(ｼﾞｬﾍﾞﾘｯｸﾎﾞｰﾙ投)'!$C$5:$K$22</definedName>
    <definedName name="県スポゼッケン" localSheetId="1">'女子（原本）'!$E$15:$N$21</definedName>
    <definedName name="県スポゼッケン" localSheetId="13">'女子(走高跳) '!$C$5:$K$23</definedName>
    <definedName name="県スポゼッケン" localSheetId="14">'女子(走幅跳)'!$C$4:$H$20</definedName>
    <definedName name="県スポゼッケン" localSheetId="6">'男子(ｺﾝﾊﾞｲﾝﾄﾞ得点)'!#REF!</definedName>
    <definedName name="県スポゼッケン" localSheetId="10">'男子(ｼﾞｬﾍﾞﾘｯｸﾎﾞｰﾙ投) '!$C$5:$H$23</definedName>
    <definedName name="県スポゼッケン" localSheetId="0">'男子（原本）'!#REF!</definedName>
    <definedName name="県スポゼッケン" localSheetId="8">'男子(走高跳)  '!$C$5:$K$23</definedName>
    <definedName name="県スポゼッケン" localSheetId="9">'男子(走幅跳)'!$C$5:$H$23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2" l="1"/>
  <c r="J6" i="12" l="1"/>
  <c r="K4" i="9" l="1"/>
  <c r="L4" i="9" s="1"/>
  <c r="K3" i="9"/>
  <c r="I3" i="9"/>
  <c r="L22" i="17"/>
  <c r="L20" i="17"/>
  <c r="L18" i="17"/>
  <c r="L22" i="10"/>
  <c r="I12" i="8"/>
  <c r="I11" i="8"/>
  <c r="I10" i="8"/>
  <c r="I9" i="8"/>
  <c r="I8" i="8"/>
  <c r="I7" i="8"/>
  <c r="I6" i="8"/>
  <c r="I5" i="8"/>
  <c r="I4" i="8"/>
  <c r="I3" i="8"/>
  <c r="L3" i="9" l="1"/>
  <c r="B6" i="17"/>
  <c r="C6" i="17"/>
  <c r="D6" i="17" s="1"/>
  <c r="E6" i="17"/>
  <c r="F6" i="17"/>
  <c r="B8" i="17"/>
  <c r="C8" i="17"/>
  <c r="D8" i="17" s="1"/>
  <c r="E8" i="17"/>
  <c r="F8" i="17"/>
  <c r="B10" i="17"/>
  <c r="C10" i="17"/>
  <c r="D10" i="17" s="1"/>
  <c r="E10" i="17"/>
  <c r="F10" i="17"/>
  <c r="B12" i="17"/>
  <c r="C12" i="17"/>
  <c r="D12" i="17" s="1"/>
  <c r="E12" i="17"/>
  <c r="F12" i="17"/>
  <c r="B14" i="17"/>
  <c r="C14" i="17"/>
  <c r="D14" i="17" s="1"/>
  <c r="E14" i="17"/>
  <c r="F14" i="17"/>
  <c r="B16" i="17"/>
  <c r="C16" i="17"/>
  <c r="D16" i="17" s="1"/>
  <c r="E16" i="17"/>
  <c r="F16" i="17"/>
  <c r="B18" i="17"/>
  <c r="C18" i="17"/>
  <c r="D18" i="17" s="1"/>
  <c r="E18" i="17"/>
  <c r="F18" i="17"/>
  <c r="B20" i="17"/>
  <c r="C20" i="17"/>
  <c r="D20" i="17" s="1"/>
  <c r="E20" i="17"/>
  <c r="F20" i="17"/>
  <c r="B22" i="17"/>
  <c r="C22" i="17"/>
  <c r="D22" i="17" s="1"/>
  <c r="E22" i="17"/>
  <c r="F22" i="17"/>
  <c r="B24" i="17"/>
  <c r="C24" i="17"/>
  <c r="D24" i="17" s="1"/>
  <c r="E24" i="17"/>
  <c r="F24" i="17"/>
  <c r="B26" i="17"/>
  <c r="C26" i="17"/>
  <c r="D26" i="17" s="1"/>
  <c r="E26" i="17"/>
  <c r="F26" i="17"/>
  <c r="B28" i="17"/>
  <c r="C28" i="17"/>
  <c r="D28" i="17" s="1"/>
  <c r="E28" i="17"/>
  <c r="F28" i="17"/>
  <c r="B30" i="17"/>
  <c r="C30" i="17"/>
  <c r="D30" i="17" s="1"/>
  <c r="E30" i="17"/>
  <c r="F30" i="17"/>
  <c r="F4" i="17"/>
  <c r="E4" i="17"/>
  <c r="C4" i="17"/>
  <c r="D4" i="17" s="1"/>
  <c r="J13" i="9"/>
  <c r="J14" i="9"/>
  <c r="J15" i="9"/>
  <c r="J16" i="9"/>
  <c r="J17" i="9"/>
  <c r="J18" i="9"/>
  <c r="J19" i="9"/>
  <c r="J20" i="9"/>
  <c r="J21" i="9"/>
  <c r="J22" i="9"/>
  <c r="C6" i="10"/>
  <c r="D6" i="10" s="1"/>
  <c r="E6" i="10"/>
  <c r="F6" i="10"/>
  <c r="C8" i="10"/>
  <c r="D8" i="10" s="1"/>
  <c r="E8" i="10"/>
  <c r="F8" i="10"/>
  <c r="C10" i="10"/>
  <c r="D10" i="10" s="1"/>
  <c r="E10" i="10"/>
  <c r="F10" i="10"/>
  <c r="C12" i="10"/>
  <c r="D12" i="10" s="1"/>
  <c r="E12" i="10"/>
  <c r="F12" i="10"/>
  <c r="C14" i="10"/>
  <c r="D14" i="10" s="1"/>
  <c r="E14" i="10"/>
  <c r="F14" i="10"/>
  <c r="C16" i="10"/>
  <c r="D16" i="10" s="1"/>
  <c r="E16" i="10"/>
  <c r="F16" i="10"/>
  <c r="C18" i="10"/>
  <c r="D18" i="10" s="1"/>
  <c r="E18" i="10"/>
  <c r="F18" i="10"/>
  <c r="C20" i="10"/>
  <c r="D20" i="10" s="1"/>
  <c r="E20" i="10"/>
  <c r="F20" i="10"/>
  <c r="C22" i="10"/>
  <c r="D22" i="10" s="1"/>
  <c r="E22" i="10"/>
  <c r="F22" i="10"/>
  <c r="F4" i="10"/>
  <c r="E4" i="10"/>
  <c r="C4" i="10"/>
  <c r="D4" i="10" s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I27" i="8"/>
  <c r="I28" i="8"/>
  <c r="I29" i="8"/>
  <c r="I30" i="8"/>
  <c r="I31" i="8"/>
  <c r="I32" i="8"/>
  <c r="I33" i="8"/>
  <c r="I34" i="8"/>
  <c r="I35" i="8"/>
  <c r="K26" i="8"/>
  <c r="I26" i="8"/>
  <c r="L22" i="8"/>
  <c r="K22" i="8"/>
  <c r="I22" i="8"/>
  <c r="L21" i="8"/>
  <c r="K21" i="8"/>
  <c r="I21" i="8"/>
  <c r="L20" i="8"/>
  <c r="K20" i="8"/>
  <c r="I20" i="8"/>
  <c r="L19" i="8"/>
  <c r="K19" i="8"/>
  <c r="I19" i="8"/>
  <c r="L18" i="8"/>
  <c r="K18" i="8"/>
  <c r="I18" i="8"/>
  <c r="L17" i="8"/>
  <c r="K17" i="8"/>
  <c r="I17" i="8"/>
  <c r="L16" i="8"/>
  <c r="K16" i="8"/>
  <c r="I16" i="8"/>
  <c r="L15" i="8"/>
  <c r="K15" i="8"/>
  <c r="I15" i="8"/>
  <c r="L14" i="8"/>
  <c r="K14" i="8"/>
  <c r="I14" i="8"/>
  <c r="L13" i="8"/>
  <c r="K13" i="8"/>
  <c r="I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L5" i="8"/>
  <c r="K5" i="8"/>
  <c r="K4" i="8"/>
  <c r="L4" i="8" s="1"/>
  <c r="K3" i="8"/>
  <c r="L3" i="8" s="1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I6" i="9"/>
  <c r="I7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K5" i="9"/>
  <c r="K6" i="9"/>
  <c r="K7" i="9"/>
  <c r="K9" i="9"/>
  <c r="I30" i="9"/>
  <c r="K30" i="9"/>
  <c r="I31" i="9"/>
  <c r="K31" i="9"/>
  <c r="I32" i="9"/>
  <c r="K32" i="9"/>
  <c r="I33" i="9"/>
  <c r="K33" i="9"/>
  <c r="I34" i="9"/>
  <c r="K34" i="9"/>
  <c r="I35" i="9"/>
  <c r="K35" i="9"/>
  <c r="I36" i="9"/>
  <c r="K36" i="9"/>
  <c r="L49" i="9"/>
  <c r="K49" i="9"/>
  <c r="I49" i="9"/>
  <c r="L48" i="9"/>
  <c r="K48" i="9"/>
  <c r="I48" i="9"/>
  <c r="L47" i="9"/>
  <c r="K47" i="9"/>
  <c r="I47" i="9"/>
  <c r="L46" i="9"/>
  <c r="K46" i="9"/>
  <c r="I46" i="9"/>
  <c r="L45" i="9"/>
  <c r="K45" i="9"/>
  <c r="I45" i="9"/>
  <c r="L44" i="9"/>
  <c r="K44" i="9"/>
  <c r="I44" i="9"/>
  <c r="L43" i="9"/>
  <c r="K43" i="9"/>
  <c r="I43" i="9"/>
  <c r="L42" i="9"/>
  <c r="K42" i="9"/>
  <c r="I42" i="9"/>
  <c r="L41" i="9"/>
  <c r="K41" i="9"/>
  <c r="I41" i="9"/>
  <c r="L40" i="9"/>
  <c r="K40" i="9"/>
  <c r="I40" i="9"/>
  <c r="L39" i="9"/>
  <c r="K39" i="9"/>
  <c r="I39" i="9"/>
  <c r="L38" i="9"/>
  <c r="K38" i="9"/>
  <c r="I38" i="9"/>
  <c r="L37" i="9"/>
  <c r="K37" i="9"/>
  <c r="I37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45" i="8"/>
  <c r="L44" i="8"/>
  <c r="L43" i="8"/>
  <c r="L42" i="8"/>
  <c r="L41" i="8"/>
  <c r="L40" i="8"/>
  <c r="L39" i="8"/>
  <c r="L38" i="8"/>
  <c r="L37" i="8"/>
  <c r="L36" i="8"/>
  <c r="L35" i="8"/>
  <c r="I36" i="8"/>
  <c r="I37" i="8"/>
  <c r="I38" i="8"/>
  <c r="I39" i="8"/>
  <c r="I40" i="8"/>
  <c r="I41" i="8"/>
  <c r="I42" i="8"/>
  <c r="I43" i="8"/>
  <c r="I44" i="8"/>
  <c r="I45" i="8"/>
  <c r="J23" i="9"/>
  <c r="J24" i="9"/>
  <c r="J25" i="9"/>
  <c r="J26" i="9"/>
  <c r="J27" i="9"/>
  <c r="L52" i="17"/>
  <c r="G52" i="17"/>
  <c r="F52" i="17"/>
  <c r="E52" i="17"/>
  <c r="C52" i="17"/>
  <c r="D52" i="17" s="1"/>
  <c r="B52" i="17"/>
  <c r="L50" i="17"/>
  <c r="G50" i="17"/>
  <c r="F50" i="17"/>
  <c r="E50" i="17"/>
  <c r="C50" i="17"/>
  <c r="D50" i="17" s="1"/>
  <c r="B50" i="17"/>
  <c r="L48" i="17"/>
  <c r="G48" i="17"/>
  <c r="F48" i="17"/>
  <c r="E48" i="17"/>
  <c r="C48" i="17"/>
  <c r="D48" i="17" s="1"/>
  <c r="B48" i="17"/>
  <c r="L46" i="17"/>
  <c r="G46" i="17"/>
  <c r="F46" i="17"/>
  <c r="E46" i="17"/>
  <c r="C46" i="17"/>
  <c r="D46" i="17" s="1"/>
  <c r="B46" i="17"/>
  <c r="L44" i="17"/>
  <c r="G44" i="17"/>
  <c r="F44" i="17"/>
  <c r="E44" i="17"/>
  <c r="C44" i="17"/>
  <c r="D44" i="17" s="1"/>
  <c r="B44" i="17"/>
  <c r="L42" i="17"/>
  <c r="G42" i="17"/>
  <c r="F42" i="17"/>
  <c r="E42" i="17"/>
  <c r="C42" i="17"/>
  <c r="D42" i="17" s="1"/>
  <c r="B42" i="17"/>
  <c r="L40" i="17"/>
  <c r="G40" i="17"/>
  <c r="F40" i="17"/>
  <c r="E40" i="17"/>
  <c r="C40" i="17"/>
  <c r="D40" i="17" s="1"/>
  <c r="B40" i="17"/>
  <c r="L38" i="17"/>
  <c r="G38" i="17"/>
  <c r="F38" i="17"/>
  <c r="E38" i="17"/>
  <c r="C38" i="17"/>
  <c r="D38" i="17" s="1"/>
  <c r="B38" i="17"/>
  <c r="L36" i="17"/>
  <c r="G36" i="17"/>
  <c r="F36" i="17"/>
  <c r="E36" i="17"/>
  <c r="C36" i="17"/>
  <c r="D36" i="17" s="1"/>
  <c r="B36" i="17"/>
  <c r="L34" i="17"/>
  <c r="G34" i="17"/>
  <c r="F34" i="17"/>
  <c r="E34" i="17"/>
  <c r="C34" i="17"/>
  <c r="D34" i="17" s="1"/>
  <c r="B34" i="17"/>
  <c r="L32" i="17"/>
  <c r="G32" i="17"/>
  <c r="F32" i="17"/>
  <c r="E32" i="17"/>
  <c r="C32" i="17"/>
  <c r="D32" i="17" s="1"/>
  <c r="B32" i="17"/>
  <c r="L30" i="17"/>
  <c r="G30" i="17"/>
  <c r="L28" i="17"/>
  <c r="G28" i="17"/>
  <c r="L26" i="17"/>
  <c r="G26" i="17"/>
  <c r="L24" i="17"/>
  <c r="G24" i="17"/>
  <c r="G22" i="17"/>
  <c r="G20" i="17"/>
  <c r="G18" i="17"/>
  <c r="G16" i="17"/>
  <c r="G14" i="17"/>
  <c r="G12" i="17"/>
  <c r="G10" i="17"/>
  <c r="G8" i="17"/>
  <c r="G6" i="17"/>
  <c r="G4" i="17"/>
  <c r="B4" i="17"/>
  <c r="B6" i="10"/>
  <c r="B8" i="10"/>
  <c r="B10" i="10"/>
  <c r="B12" i="10"/>
  <c r="B14" i="10"/>
  <c r="B16" i="10"/>
  <c r="B18" i="10"/>
  <c r="B20" i="10"/>
  <c r="B22" i="10"/>
  <c r="B24" i="10"/>
  <c r="B26" i="10"/>
  <c r="B28" i="10"/>
  <c r="B30" i="10"/>
  <c r="B32" i="10"/>
  <c r="B34" i="10"/>
  <c r="B36" i="10"/>
  <c r="B38" i="10"/>
  <c r="B40" i="10"/>
  <c r="B42" i="10"/>
  <c r="B44" i="10"/>
  <c r="B46" i="10"/>
  <c r="B48" i="10"/>
  <c r="B50" i="10"/>
  <c r="B52" i="10"/>
  <c r="B4" i="10"/>
  <c r="C24" i="10"/>
  <c r="D24" i="10" s="1"/>
  <c r="E24" i="10"/>
  <c r="F24" i="10"/>
  <c r="C26" i="10"/>
  <c r="D26" i="10" s="1"/>
  <c r="E26" i="10"/>
  <c r="F26" i="10"/>
  <c r="C28" i="10"/>
  <c r="D28" i="10" s="1"/>
  <c r="E28" i="10"/>
  <c r="F28" i="10"/>
  <c r="C30" i="10"/>
  <c r="D30" i="10" s="1"/>
  <c r="E30" i="10"/>
  <c r="F30" i="10"/>
  <c r="C32" i="10"/>
  <c r="D32" i="10" s="1"/>
  <c r="E32" i="10"/>
  <c r="F32" i="10"/>
  <c r="C34" i="10"/>
  <c r="D34" i="10" s="1"/>
  <c r="E34" i="10"/>
  <c r="F34" i="10"/>
  <c r="C36" i="10"/>
  <c r="D36" i="10" s="1"/>
  <c r="E36" i="10"/>
  <c r="F36" i="10"/>
  <c r="C38" i="10"/>
  <c r="D38" i="10" s="1"/>
  <c r="E38" i="10"/>
  <c r="F38" i="10"/>
  <c r="C40" i="10"/>
  <c r="D40" i="10" s="1"/>
  <c r="E40" i="10"/>
  <c r="F40" i="10"/>
  <c r="C42" i="10"/>
  <c r="D42" i="10" s="1"/>
  <c r="E42" i="10"/>
  <c r="F42" i="10"/>
  <c r="C44" i="10"/>
  <c r="D44" i="10" s="1"/>
  <c r="E44" i="10"/>
  <c r="F44" i="10"/>
  <c r="C46" i="10"/>
  <c r="D46" i="10" s="1"/>
  <c r="E46" i="10"/>
  <c r="F46" i="10"/>
  <c r="C48" i="10"/>
  <c r="D48" i="10" s="1"/>
  <c r="E48" i="10"/>
  <c r="F48" i="10"/>
  <c r="C50" i="10"/>
  <c r="D50" i="10" s="1"/>
  <c r="E50" i="10"/>
  <c r="F50" i="10"/>
  <c r="C52" i="10"/>
  <c r="D52" i="10" s="1"/>
  <c r="E52" i="10"/>
  <c r="F52" i="10"/>
  <c r="G4" i="10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0" i="13"/>
  <c r="J9" i="13"/>
  <c r="J7" i="13"/>
  <c r="J6" i="13"/>
  <c r="J5" i="13"/>
  <c r="J7" i="12"/>
  <c r="J8" i="12"/>
  <c r="J9" i="12"/>
  <c r="J10" i="12"/>
  <c r="J11" i="12"/>
  <c r="J12" i="12"/>
  <c r="J13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L52" i="10"/>
  <c r="G52" i="10"/>
  <c r="L50" i="10"/>
  <c r="G50" i="10"/>
  <c r="L48" i="10"/>
  <c r="G48" i="10"/>
  <c r="L46" i="10"/>
  <c r="G46" i="10"/>
  <c r="L44" i="10"/>
  <c r="G44" i="10"/>
  <c r="L42" i="10"/>
  <c r="G42" i="10"/>
  <c r="L40" i="10"/>
  <c r="G40" i="10"/>
  <c r="L38" i="10"/>
  <c r="G38" i="10"/>
  <c r="L36" i="10"/>
  <c r="G36" i="10"/>
  <c r="L34" i="10"/>
  <c r="G34" i="10"/>
  <c r="L32" i="10"/>
  <c r="G32" i="10"/>
  <c r="L30" i="10"/>
  <c r="G30" i="10"/>
  <c r="L28" i="10"/>
  <c r="G28" i="10"/>
  <c r="L26" i="10"/>
  <c r="G26" i="10"/>
  <c r="L24" i="10"/>
  <c r="G24" i="10"/>
  <c r="G22" i="10"/>
  <c r="G20" i="10"/>
  <c r="G18" i="10"/>
  <c r="G16" i="10"/>
  <c r="G14" i="10"/>
  <c r="G12" i="10"/>
  <c r="G10" i="10"/>
  <c r="G8" i="10"/>
  <c r="G6" i="10"/>
  <c r="L27" i="8" l="1"/>
  <c r="L32" i="8"/>
  <c r="L33" i="8"/>
  <c r="L26" i="8"/>
  <c r="L31" i="8"/>
  <c r="L34" i="8"/>
  <c r="L30" i="8"/>
  <c r="L28" i="8"/>
  <c r="L8" i="9"/>
  <c r="L29" i="8"/>
  <c r="L6" i="9"/>
  <c r="L9" i="9"/>
  <c r="L31" i="9"/>
  <c r="L34" i="9"/>
  <c r="L30" i="9"/>
  <c r="L5" i="9"/>
  <c r="L7" i="9"/>
  <c r="L35" i="9"/>
  <c r="L3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0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半角カタカナで入力して下さい。
</t>
        </r>
      </text>
    </comment>
    <comment ref="F2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半角カタカナで入力して下さい。
</t>
        </r>
      </text>
    </comment>
    <comment ref="F3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半角カタカナで入力して下さい。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半角カタカナで入力して下さい。
</t>
        </r>
      </text>
    </comment>
    <comment ref="Q9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半角カタカナで入力して下さい。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34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半角カタカナで入力して下さい。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4" authorId="0" shapeId="0" xr:uid="{00000000-0006-0000-08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作成者:yamashita
記録は数字を並べてください.
組織が設定されています。
　　　3ｍ45⇒345
　　35m68⇒3568
記録なしは‐(半角のマイナス)
棄権した場合　一回目にDNS
</t>
        </r>
      </text>
    </comment>
    <comment ref="AF11" authorId="0" shapeId="0" xr:uid="{00000000-0006-0000-08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作成者:yamashita
記録は数字を並べてください.
組織が設定されています。
　　　3ｍ45⇒345
　　35m68⇒3568
記録なしは‐(半角のマイナス)
棄権した場合　一回目にDNS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半角カタカナで入力して下さい。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4" authorId="0" shapeId="0" xr:uid="{00000000-0006-0000-0A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作成者:yamashita
記録は小数点を利用してください.
組織が設定されています。
　　　3ｍ45⇒3.45
　　35m68⇒35.68
記録なしは‐(半角のマイナス)
棄権した場合　一回目にDNS
最高記録は自動的に打ち込まれます</t>
        </r>
      </text>
    </comment>
    <comment ref="T12" authorId="0" shapeId="0" xr:uid="{00000000-0006-0000-0A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半角カタカナで入力して下さい。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4" authorId="0" shapeId="0" xr:uid="{00000000-0006-0000-0D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作成者:yamashita
記録は小数で書いてください.
　　　3ｍ45⇒3.45
　　35m68⇒35.68
記録なしは‐(半角のマイナス)
棄権した場合 DNS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4" authorId="0" shapeId="0" xr:uid="{00000000-0006-0000-0F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作成者:yamashita
記録は小数で書いてください.
　　　3ｍ45⇒3.45
　　35m68⇒35.68
記録なしは‐(半角のマイナス)
棄権した場合　一回目にDNS
最高記録は自動的に打ち込まれます</t>
        </r>
      </text>
    </comment>
  </commentList>
</comments>
</file>

<file path=xl/sharedStrings.xml><?xml version="1.0" encoding="utf-8"?>
<sst xmlns="http://schemas.openxmlformats.org/spreadsheetml/2006/main" count="2678" uniqueCount="499">
  <si>
    <t>№</t>
    <phoneticPr fontId="4"/>
  </si>
  <si>
    <t>氏　　名</t>
    <rPh sb="0" eb="1">
      <t>シ</t>
    </rPh>
    <rPh sb="3" eb="4">
      <t>メイ</t>
    </rPh>
    <phoneticPr fontId="4"/>
  </si>
  <si>
    <t>フリガナ</t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</si>
  <si>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</si>
  <si>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</si>
  <si>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</si>
  <si>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１組</t>
    <rPh sb="1" eb="2">
      <t>クミ</t>
    </rPh>
    <phoneticPr fontId="2"/>
  </si>
  <si>
    <t>レーン</t>
    <phoneticPr fontId="2"/>
  </si>
  <si>
    <t>ナンバー</t>
    <phoneticPr fontId="2"/>
  </si>
  <si>
    <t>氏　　名</t>
    <rPh sb="0" eb="1">
      <t>シ</t>
    </rPh>
    <rPh sb="3" eb="4">
      <t>メイ</t>
    </rPh>
    <phoneticPr fontId="2"/>
  </si>
  <si>
    <t>所　属</t>
    <rPh sb="0" eb="1">
      <t>トコロ</t>
    </rPh>
    <rPh sb="2" eb="3">
      <t>ゾク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</si>
  <si>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</si>
  <si>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</si>
  <si>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</si>
  <si>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風</t>
    <rPh sb="0" eb="1">
      <t>カゼ</t>
    </rPh>
    <phoneticPr fontId="2"/>
  </si>
  <si>
    <t>２組</t>
    <rPh sb="1" eb="2">
      <t>クミ</t>
    </rPh>
    <phoneticPr fontId="2"/>
  </si>
  <si>
    <t>３組</t>
    <rPh sb="1" eb="2">
      <t>クミ</t>
    </rPh>
    <phoneticPr fontId="2"/>
  </si>
  <si>
    <t>レーン</t>
    <phoneticPr fontId="2"/>
  </si>
  <si>
    <t>ナンバー</t>
    <phoneticPr fontId="2"/>
  </si>
  <si>
    <t>レーン</t>
    <phoneticPr fontId="2"/>
  </si>
  <si>
    <t>ナンバー</t>
    <phoneticPr fontId="2"/>
  </si>
  <si>
    <t>①</t>
    <phoneticPr fontId="2"/>
  </si>
  <si>
    <t>②</t>
    <phoneticPr fontId="2"/>
  </si>
  <si>
    <t>最高記録</t>
    <rPh sb="0" eb="2">
      <t>サイコウ</t>
    </rPh>
    <rPh sb="2" eb="4">
      <t>キロク</t>
    </rPh>
    <phoneticPr fontId="2"/>
  </si>
  <si>
    <t>①</t>
    <phoneticPr fontId="4"/>
  </si>
  <si>
    <t>②</t>
    <phoneticPr fontId="4"/>
  </si>
  <si>
    <t>得点</t>
    <rPh sb="0" eb="2">
      <t>トクテン</t>
    </rPh>
    <phoneticPr fontId="15"/>
  </si>
  <si>
    <t>総合得点</t>
    <rPh sb="0" eb="2">
      <t>ソウゴウ</t>
    </rPh>
    <rPh sb="2" eb="4">
      <t>トクテン</t>
    </rPh>
    <phoneticPr fontId="15"/>
  </si>
  <si>
    <t>ジャベリックボール投</t>
    <rPh sb="9" eb="10">
      <t>ナ</t>
    </rPh>
    <phoneticPr fontId="2"/>
  </si>
  <si>
    <t>風　1.2</t>
    <rPh sb="0" eb="1">
      <t>カゼ</t>
    </rPh>
    <phoneticPr fontId="2"/>
  </si>
  <si>
    <t>風　0.8</t>
    <rPh sb="0" eb="1">
      <t>カゼ</t>
    </rPh>
    <phoneticPr fontId="2"/>
  </si>
  <si>
    <t>風　2.3</t>
    <rPh sb="0" eb="1">
      <t>カゼ</t>
    </rPh>
    <phoneticPr fontId="2"/>
  </si>
  <si>
    <t>小学５・６年女子　１００ｍ</t>
    <rPh sb="0" eb="2">
      <t>ショウガク</t>
    </rPh>
    <rPh sb="5" eb="6">
      <t>ネン</t>
    </rPh>
    <rPh sb="6" eb="8">
      <t>ジョシ</t>
    </rPh>
    <phoneticPr fontId="2"/>
  </si>
  <si>
    <t>小学５・６年男子　１００ｍ</t>
    <rPh sb="0" eb="2">
      <t>ショウガク</t>
    </rPh>
    <rPh sb="6" eb="8">
      <t>ダンシ</t>
    </rPh>
    <phoneticPr fontId="2"/>
  </si>
  <si>
    <t>小学３・４年男子　１００ｍ</t>
    <rPh sb="0" eb="2">
      <t>ショウガク</t>
    </rPh>
    <rPh sb="6" eb="8">
      <t>ダンシ</t>
    </rPh>
    <phoneticPr fontId="2"/>
  </si>
  <si>
    <t>小学３・４年女子　１００ｍ</t>
    <rPh sb="0" eb="2">
      <t>ショウガク</t>
    </rPh>
    <rPh sb="6" eb="8">
      <t>ジョシ</t>
    </rPh>
    <phoneticPr fontId="2"/>
  </si>
  <si>
    <t>小学男子　走幅跳（ｺﾝﾊﾞｲﾝﾄﾞＢ）</t>
    <rPh sb="0" eb="2">
      <t>ショウガク</t>
    </rPh>
    <rPh sb="2" eb="4">
      <t>ダンシ</t>
    </rPh>
    <rPh sb="5" eb="6">
      <t>ハシ</t>
    </rPh>
    <rPh sb="6" eb="8">
      <t>ハバト</t>
    </rPh>
    <phoneticPr fontId="4"/>
  </si>
  <si>
    <t>小学５・６年男子　8０ｍH(ｺﾝﾊﾞｲﾝﾄﾞＡ)</t>
    <rPh sb="0" eb="2">
      <t>ショウガク</t>
    </rPh>
    <rPh sb="6" eb="8">
      <t>ダンシ</t>
    </rPh>
    <phoneticPr fontId="2"/>
  </si>
  <si>
    <t>風　</t>
    <rPh sb="0" eb="1">
      <t>カゼ</t>
    </rPh>
    <phoneticPr fontId="2"/>
  </si>
  <si>
    <t>４組</t>
    <rPh sb="1" eb="2">
      <t>クミ</t>
    </rPh>
    <phoneticPr fontId="2"/>
  </si>
  <si>
    <t>小学５・６年女子　8０ｍH(ｺﾝﾊﾞｲﾝﾄﾞＡ)</t>
    <rPh sb="0" eb="2">
      <t>ショウガク</t>
    </rPh>
    <rPh sb="6" eb="8">
      <t>ジョシ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</si>
  <si>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</si>
  <si>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</si>
  <si>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</si>
  <si>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100m</t>
    <phoneticPr fontId="2"/>
  </si>
  <si>
    <t>参考記録</t>
    <rPh sb="0" eb="2">
      <t>サンコウ</t>
    </rPh>
    <rPh sb="2" eb="4">
      <t>キロク</t>
    </rPh>
    <phoneticPr fontId="2"/>
  </si>
  <si>
    <t>ｺﾝﾊﾞｲﾝﾄﾞＡ</t>
    <phoneticPr fontId="2"/>
  </si>
  <si>
    <t>ｺﾝﾊﾞｲﾝﾄﾞＢ</t>
    <phoneticPr fontId="2"/>
  </si>
  <si>
    <t>Ｎｏ</t>
    <phoneticPr fontId="2"/>
  </si>
  <si>
    <t>フリガナ</t>
    <phoneticPr fontId="2"/>
  </si>
  <si>
    <t>ﾛｰﾏ字＋生年()</t>
    <rPh sb="3" eb="4">
      <t>ジ</t>
    </rPh>
    <rPh sb="5" eb="7">
      <t>セイネン</t>
    </rPh>
    <phoneticPr fontId="21"/>
  </si>
  <si>
    <t>参考記録
(80mH)</t>
    <rPh sb="0" eb="2">
      <t>サンコウ</t>
    </rPh>
    <rPh sb="2" eb="4">
      <t>キロク</t>
    </rPh>
    <phoneticPr fontId="2"/>
  </si>
  <si>
    <t>参考記録
(走高跳)</t>
    <rPh sb="0" eb="2">
      <t>サンコウ</t>
    </rPh>
    <rPh sb="2" eb="4">
      <t>キロク</t>
    </rPh>
    <rPh sb="6" eb="7">
      <t>ハシ</t>
    </rPh>
    <rPh sb="7" eb="9">
      <t>タカト</t>
    </rPh>
    <phoneticPr fontId="2"/>
  </si>
  <si>
    <t>参考記録
（走幅跳）</t>
    <rPh sb="0" eb="2">
      <t>サンコウ</t>
    </rPh>
    <rPh sb="2" eb="4">
      <t>キロク</t>
    </rPh>
    <rPh sb="6" eb="7">
      <t>ハシ</t>
    </rPh>
    <rPh sb="7" eb="9">
      <t>ハバト</t>
    </rPh>
    <phoneticPr fontId="2"/>
  </si>
  <si>
    <t>参考記録
(ジャベ)</t>
    <rPh sb="0" eb="2">
      <t>サンコウ</t>
    </rPh>
    <rPh sb="2" eb="4">
      <t>キロク</t>
    </rPh>
    <phoneticPr fontId="2"/>
  </si>
  <si>
    <t>登録
番号</t>
    <rPh sb="0" eb="2">
      <t>トウロク</t>
    </rPh>
    <rPh sb="3" eb="5">
      <t>バンゴウ</t>
    </rPh>
    <phoneticPr fontId="2"/>
  </si>
  <si>
    <t>試技順</t>
    <rPh sb="0" eb="2">
      <t>シギ</t>
    </rPh>
    <rPh sb="2" eb="3">
      <t>ジュン</t>
    </rPh>
    <phoneticPr fontId="2"/>
  </si>
  <si>
    <t>走幅跳</t>
    <rPh sb="0" eb="1">
      <t>ハシ</t>
    </rPh>
    <rPh sb="1" eb="3">
      <t>ハバト</t>
    </rPh>
    <phoneticPr fontId="2"/>
  </si>
  <si>
    <t>ｺﾝﾊﾞｲﾝﾄﾞＡ（男子総合得点）</t>
    <rPh sb="10" eb="12">
      <t>ダンシ</t>
    </rPh>
    <rPh sb="12" eb="14">
      <t>ソウゴウ</t>
    </rPh>
    <rPh sb="14" eb="16">
      <t>トクテン</t>
    </rPh>
    <phoneticPr fontId="4"/>
  </si>
  <si>
    <t>８０ｍＨ</t>
    <phoneticPr fontId="2"/>
  </si>
  <si>
    <t>走高跳</t>
    <rPh sb="0" eb="1">
      <t>ハシ</t>
    </rPh>
    <rPh sb="1" eb="3">
      <t>タカト</t>
    </rPh>
    <phoneticPr fontId="2"/>
  </si>
  <si>
    <t>ｺﾝﾊﾞｲﾝﾄﾞＢ（男子総合得点）</t>
    <rPh sb="10" eb="12">
      <t>ダンシ</t>
    </rPh>
    <rPh sb="12" eb="14">
      <t>ソウゴウ</t>
    </rPh>
    <rPh sb="14" eb="16">
      <t>トクテン</t>
    </rPh>
    <phoneticPr fontId="4"/>
  </si>
  <si>
    <t xml:space="preserve">【種目別計算式】　　　　※y=得点/x＝記録
80ｍハードル（秒） y=-170.94x+3342.7 
　走高跳（ｍ）y=1153.8x-465.38
　 走幅跳（ｍ） y=280.11x-226.61 
　ジャベリックボール投（ｍ） y=20.325x+60.163
 ◎得点換算の具体例 
①80ｍハードルを12秒50で走った場合 　
　　計算式：（-170.94×12.50）+3342.7＝1205.95　となる。 　
　　小数点以下は切り捨てとなることから、この場合の得点は1205点。 
②ジャベリックボール投で56ｍ15cmを投げた場合 
　計算式：（20.325×56.15）+60.163＝1201.411となる。 　
　小数点以下は切り捨てとなることから、この場合の得点は1201点。 </t>
    <phoneticPr fontId="15"/>
  </si>
  <si>
    <t>小学男子　走高跳（ｺﾝﾊﾞｲﾝﾄﾞA）</t>
    <rPh sb="0" eb="2">
      <t>ショウガク</t>
    </rPh>
    <rPh sb="2" eb="4">
      <t>ダンシ</t>
    </rPh>
    <rPh sb="5" eb="6">
      <t>ハシ</t>
    </rPh>
    <rPh sb="6" eb="8">
      <t>タカト</t>
    </rPh>
    <phoneticPr fontId="4"/>
  </si>
  <si>
    <t>最高記録</t>
    <rPh sb="0" eb="4">
      <t>サイコウキロク</t>
    </rPh>
    <phoneticPr fontId="4"/>
  </si>
  <si>
    <t>小学女子　走高跳（ｺﾝﾊﾞｲﾝﾄﾞA）</t>
    <rPh sb="0" eb="2">
      <t>ショウガク</t>
    </rPh>
    <rPh sb="2" eb="4">
      <t>ジョシ</t>
    </rPh>
    <rPh sb="5" eb="6">
      <t>ハシ</t>
    </rPh>
    <rPh sb="6" eb="8">
      <t>タカト</t>
    </rPh>
    <phoneticPr fontId="4"/>
  </si>
  <si>
    <t>令和４年度小学生混成記録会（男子）</t>
    <rPh sb="0" eb="2">
      <t>レイワ</t>
    </rPh>
    <rPh sb="3" eb="5">
      <t>ネンド</t>
    </rPh>
    <rPh sb="5" eb="8">
      <t>ショウガクセイ</t>
    </rPh>
    <rPh sb="8" eb="10">
      <t>コンセイ</t>
    </rPh>
    <rPh sb="10" eb="12">
      <t>キロク</t>
    </rPh>
    <rPh sb="12" eb="13">
      <t>カイ</t>
    </rPh>
    <rPh sb="14" eb="16">
      <t>ダンシ</t>
    </rPh>
    <phoneticPr fontId="4"/>
  </si>
  <si>
    <t>男</t>
    <rPh sb="0" eb="1">
      <t>オトコ</t>
    </rPh>
    <phoneticPr fontId="23"/>
  </si>
  <si>
    <t>川波　颯介</t>
    <rPh sb="0" eb="2">
      <t>カワナミ</t>
    </rPh>
    <rPh sb="3" eb="4">
      <t>ソウ</t>
    </rPh>
    <rPh sb="4" eb="5">
      <t>スケ</t>
    </rPh>
    <phoneticPr fontId="23"/>
  </si>
  <si>
    <t>ｶﾜﾅﾐ ｿｳｽｹ</t>
    <phoneticPr fontId="23"/>
  </si>
  <si>
    <t>○</t>
  </si>
  <si>
    <t>0001382</t>
    <phoneticPr fontId="23"/>
  </si>
  <si>
    <t>北尾　敦也</t>
    <rPh sb="0" eb="2">
      <t>キタオ</t>
    </rPh>
    <rPh sb="3" eb="5">
      <t>アツヤ</t>
    </rPh>
    <phoneticPr fontId="23"/>
  </si>
  <si>
    <t>ｷﾀｵ ｱﾂﾔ</t>
    <phoneticPr fontId="23"/>
  </si>
  <si>
    <t>0001482</t>
    <phoneticPr fontId="23"/>
  </si>
  <si>
    <t>岡﨑　鉄併</t>
    <rPh sb="0" eb="2">
      <t>オカザキ</t>
    </rPh>
    <rPh sb="3" eb="5">
      <t>テツヘイ</t>
    </rPh>
    <phoneticPr fontId="23"/>
  </si>
  <si>
    <t>ｵｶｻﾞｷ ﾃｯﾍﾟｲ</t>
    <phoneticPr fontId="23"/>
  </si>
  <si>
    <t>0001487</t>
    <phoneticPr fontId="23"/>
  </si>
  <si>
    <t>新改　聡惇</t>
    <rPh sb="0" eb="2">
      <t>シンガイ</t>
    </rPh>
    <rPh sb="3" eb="4">
      <t>ソウ</t>
    </rPh>
    <rPh sb="4" eb="5">
      <t>ジュン</t>
    </rPh>
    <phoneticPr fontId="23"/>
  </si>
  <si>
    <t>ｼﾝｶﾞｲ ｿｳﾏ</t>
    <phoneticPr fontId="23"/>
  </si>
  <si>
    <t>0001403</t>
    <phoneticPr fontId="23"/>
  </si>
  <si>
    <t>松澤　蒼真</t>
    <rPh sb="0" eb="2">
      <t>マツザワ</t>
    </rPh>
    <rPh sb="4" eb="5">
      <t>マ</t>
    </rPh>
    <phoneticPr fontId="23"/>
  </si>
  <si>
    <t>ﾏﾂｻﾞﾜ ｿｳﾏ</t>
    <phoneticPr fontId="23"/>
  </si>
  <si>
    <t>0001718</t>
    <phoneticPr fontId="23"/>
  </si>
  <si>
    <t>金子　遼河</t>
    <rPh sb="0" eb="2">
      <t>カネコ</t>
    </rPh>
    <rPh sb="3" eb="4">
      <t>リョウ</t>
    </rPh>
    <rPh sb="4" eb="5">
      <t>カワ</t>
    </rPh>
    <phoneticPr fontId="23"/>
  </si>
  <si>
    <t>ｶﾈｺ ﾊﾙｶ</t>
    <phoneticPr fontId="23"/>
  </si>
  <si>
    <t>00333</t>
    <phoneticPr fontId="23"/>
  </si>
  <si>
    <t>00300</t>
    <phoneticPr fontId="23"/>
  </si>
  <si>
    <t>﨑村　隼斗</t>
    <rPh sb="0" eb="2">
      <t>サキムラ</t>
    </rPh>
    <rPh sb="3" eb="5">
      <t>ハヤブサト</t>
    </rPh>
    <phoneticPr fontId="23"/>
  </si>
  <si>
    <t>ｻｷﾑﾗ ﾊﾔﾄ</t>
    <phoneticPr fontId="23"/>
  </si>
  <si>
    <t>0001680</t>
    <phoneticPr fontId="23"/>
  </si>
  <si>
    <t>00105</t>
    <phoneticPr fontId="23"/>
  </si>
  <si>
    <t>西内　　創</t>
    <rPh sb="0" eb="2">
      <t>ニシウチ</t>
    </rPh>
    <rPh sb="4" eb="5">
      <t>ソウ</t>
    </rPh>
    <phoneticPr fontId="23"/>
  </si>
  <si>
    <t>ﾆｼｳﾁ ｿｳ</t>
    <phoneticPr fontId="23"/>
  </si>
  <si>
    <t>0001592</t>
    <phoneticPr fontId="23"/>
  </si>
  <si>
    <t>伊藤　巴紅</t>
    <rPh sb="0" eb="2">
      <t>イトウ</t>
    </rPh>
    <rPh sb="3" eb="5">
      <t>トモエクレナイ</t>
    </rPh>
    <phoneticPr fontId="23"/>
  </si>
  <si>
    <t>ｲﾄｳ ﾊｸ</t>
    <phoneticPr fontId="23"/>
  </si>
  <si>
    <t>0001735</t>
    <phoneticPr fontId="23"/>
  </si>
  <si>
    <t>北尾　　瞬</t>
    <rPh sb="0" eb="2">
      <t>キタオ</t>
    </rPh>
    <rPh sb="4" eb="5">
      <t>シュン</t>
    </rPh>
    <phoneticPr fontId="23"/>
  </si>
  <si>
    <t>ｷﾀｵ ｼｭﾝ</t>
    <phoneticPr fontId="23"/>
  </si>
  <si>
    <t>0001739</t>
    <phoneticPr fontId="23"/>
  </si>
  <si>
    <t>岡﨑　旺亮</t>
    <rPh sb="0" eb="2">
      <t>オカザキ</t>
    </rPh>
    <rPh sb="3" eb="4">
      <t>オウ</t>
    </rPh>
    <rPh sb="4" eb="5">
      <t>リョウ</t>
    </rPh>
    <phoneticPr fontId="23"/>
  </si>
  <si>
    <t>ｵｶｻﾞｷ ｵｳｽｹ</t>
    <phoneticPr fontId="23"/>
  </si>
  <si>
    <t>0001729</t>
    <phoneticPr fontId="23"/>
  </si>
  <si>
    <t>松澤　春瞳</t>
    <rPh sb="0" eb="2">
      <t>マツザワ</t>
    </rPh>
    <rPh sb="3" eb="4">
      <t>ハル</t>
    </rPh>
    <rPh sb="4" eb="5">
      <t>ヒトミ</t>
    </rPh>
    <phoneticPr fontId="23"/>
  </si>
  <si>
    <t>ﾏﾂｻﾞﾜ ﾊﾙﾄ</t>
    <phoneticPr fontId="23"/>
  </si>
  <si>
    <t>0001749</t>
    <phoneticPr fontId="23"/>
  </si>
  <si>
    <t>内藤　　悠</t>
    <rPh sb="0" eb="2">
      <t>ナイトウ</t>
    </rPh>
    <rPh sb="4" eb="5">
      <t>ユウ</t>
    </rPh>
    <phoneticPr fontId="23"/>
  </si>
  <si>
    <t>ﾅｲﾄｳ ﾕｳ</t>
    <phoneticPr fontId="23"/>
  </si>
  <si>
    <t>0001737</t>
    <phoneticPr fontId="23"/>
  </si>
  <si>
    <t>徳田　結大</t>
    <rPh sb="0" eb="2">
      <t>トクダ</t>
    </rPh>
    <rPh sb="3" eb="5">
      <t>ユイダイ</t>
    </rPh>
    <phoneticPr fontId="23"/>
  </si>
  <si>
    <t>ﾄｸﾀﾞ ﾕｲﾄ</t>
    <phoneticPr fontId="23"/>
  </si>
  <si>
    <t>0001564</t>
    <phoneticPr fontId="23"/>
  </si>
  <si>
    <t>女</t>
    <rPh sb="0" eb="1">
      <t>オンナ</t>
    </rPh>
    <phoneticPr fontId="23"/>
  </si>
  <si>
    <t>武政あおい</t>
    <rPh sb="0" eb="2">
      <t>タケマサ</t>
    </rPh>
    <phoneticPr fontId="23"/>
  </si>
  <si>
    <t>ﾀｹﾏｻ ｱｵｲ</t>
    <phoneticPr fontId="23"/>
  </si>
  <si>
    <t>徳田　星愛</t>
    <rPh sb="0" eb="2">
      <t>トクダ</t>
    </rPh>
    <rPh sb="3" eb="5">
      <t>ホシアイ</t>
    </rPh>
    <phoneticPr fontId="23"/>
  </si>
  <si>
    <t>ﾄｸﾀﾞ ｾﾅ</t>
    <phoneticPr fontId="23"/>
  </si>
  <si>
    <t>0001496</t>
    <phoneticPr fontId="23"/>
  </si>
  <si>
    <t>小川　萌心</t>
    <rPh sb="0" eb="2">
      <t>オガワ</t>
    </rPh>
    <rPh sb="3" eb="5">
      <t>モエココロ</t>
    </rPh>
    <phoneticPr fontId="23"/>
  </si>
  <si>
    <t>ｵｶﾞﾜ ﾓｺ</t>
    <phoneticPr fontId="23"/>
  </si>
  <si>
    <t>0001469</t>
    <phoneticPr fontId="23"/>
  </si>
  <si>
    <t>川波　亜子</t>
    <rPh sb="0" eb="2">
      <t>カワナミ</t>
    </rPh>
    <rPh sb="3" eb="4">
      <t>ア</t>
    </rPh>
    <rPh sb="4" eb="5">
      <t>コ</t>
    </rPh>
    <phoneticPr fontId="23"/>
  </si>
  <si>
    <t>ｶﾜﾅﾐ ｱｺ</t>
    <phoneticPr fontId="23"/>
  </si>
  <si>
    <t>0001824</t>
    <phoneticPr fontId="23"/>
  </si>
  <si>
    <t>小川　海愛</t>
    <rPh sb="0" eb="2">
      <t>オガワ</t>
    </rPh>
    <rPh sb="3" eb="5">
      <t>ウミアイ</t>
    </rPh>
    <phoneticPr fontId="23"/>
  </si>
  <si>
    <t>ｵｶﾞﾜ ｳｻ</t>
    <phoneticPr fontId="23"/>
  </si>
  <si>
    <t>0001723</t>
    <phoneticPr fontId="23"/>
  </si>
  <si>
    <t>除本　乃衣</t>
    <rPh sb="0" eb="1">
      <t>ジョ</t>
    </rPh>
    <rPh sb="1" eb="2">
      <t>モト</t>
    </rPh>
    <rPh sb="3" eb="4">
      <t>ノ</t>
    </rPh>
    <rPh sb="4" eb="5">
      <t>イ</t>
    </rPh>
    <phoneticPr fontId="23"/>
  </si>
  <si>
    <t>ﾖｹﾓﾄ ﾉｴ</t>
    <phoneticPr fontId="23"/>
  </si>
  <si>
    <t>0001610</t>
    <phoneticPr fontId="23"/>
  </si>
  <si>
    <t>白井　きい</t>
    <rPh sb="0" eb="2">
      <t>シライ</t>
    </rPh>
    <phoneticPr fontId="23"/>
  </si>
  <si>
    <t>ｼﾗｲ ｷｲ</t>
    <phoneticPr fontId="23"/>
  </si>
  <si>
    <t>0001897</t>
    <phoneticPr fontId="23"/>
  </si>
  <si>
    <t>内藤　　咲</t>
    <rPh sb="0" eb="2">
      <t>ナイトウ</t>
    </rPh>
    <rPh sb="4" eb="5">
      <t>サ</t>
    </rPh>
    <phoneticPr fontId="23"/>
  </si>
  <si>
    <t>ﾅｲﾄｳ ｻｷ</t>
    <phoneticPr fontId="23"/>
  </si>
  <si>
    <t>0001815</t>
    <phoneticPr fontId="23"/>
  </si>
  <si>
    <t>澤田　　梛</t>
    <rPh sb="0" eb="2">
      <t>サワダ</t>
    </rPh>
    <rPh sb="4" eb="5">
      <t>ナギ</t>
    </rPh>
    <phoneticPr fontId="23"/>
  </si>
  <si>
    <t>0001850</t>
    <phoneticPr fontId="23"/>
  </si>
  <si>
    <t>山本乃々葉</t>
    <rPh sb="0" eb="5">
      <t>ヤマモトノオナジハ</t>
    </rPh>
    <phoneticPr fontId="23"/>
  </si>
  <si>
    <t>ﾔﾏﾓﾄ ﾉﾉﾊ</t>
    <phoneticPr fontId="23"/>
  </si>
  <si>
    <t>0001727</t>
    <phoneticPr fontId="23"/>
  </si>
  <si>
    <t>才市　稀心</t>
    <rPh sb="0" eb="2">
      <t>サイイチ</t>
    </rPh>
    <rPh sb="3" eb="4">
      <t>キ</t>
    </rPh>
    <rPh sb="4" eb="5">
      <t>ココロ</t>
    </rPh>
    <phoneticPr fontId="23"/>
  </si>
  <si>
    <t>ｻｲﾁ ｷｺ</t>
    <phoneticPr fontId="23"/>
  </si>
  <si>
    <t>0001983</t>
    <phoneticPr fontId="23"/>
  </si>
  <si>
    <t>野坂　優波</t>
    <rPh sb="0" eb="2">
      <t>ノザカ</t>
    </rPh>
    <rPh sb="3" eb="4">
      <t>ユウ</t>
    </rPh>
    <rPh sb="4" eb="5">
      <t>ナミ</t>
    </rPh>
    <phoneticPr fontId="23"/>
  </si>
  <si>
    <t>ﾉｻﾞｶ ﾕﾅ</t>
    <phoneticPr fontId="23"/>
  </si>
  <si>
    <t>0001900</t>
    <phoneticPr fontId="23"/>
  </si>
  <si>
    <t>ﾐﾔｵ ｹｲﾔ</t>
    <phoneticPr fontId="26"/>
  </si>
  <si>
    <t>宮尾　奎哉</t>
    <rPh sb="0" eb="2">
      <t>ミヤオ</t>
    </rPh>
    <rPh sb="3" eb="4">
      <t>ケイ</t>
    </rPh>
    <rPh sb="4" eb="5">
      <t>ヤ</t>
    </rPh>
    <phoneticPr fontId="2"/>
  </si>
  <si>
    <t>男</t>
    <rPh sb="0" eb="1">
      <t>オトコ</t>
    </rPh>
    <phoneticPr fontId="26"/>
  </si>
  <si>
    <t>ｿｳｻﾞｷ ｺﾀﾛｳ</t>
    <phoneticPr fontId="26"/>
  </si>
  <si>
    <t>宗崎瑚太朗</t>
    <rPh sb="0" eb="2">
      <t>ソウザキ</t>
    </rPh>
    <rPh sb="2" eb="3">
      <t>コ</t>
    </rPh>
    <rPh sb="3" eb="5">
      <t>タロウ</t>
    </rPh>
    <phoneticPr fontId="2"/>
  </si>
  <si>
    <t>ｲｹﾀﾞ ﾕｳﾏ</t>
    <phoneticPr fontId="26"/>
  </si>
  <si>
    <t>池田　悠真</t>
    <rPh sb="0" eb="2">
      <t>イケダ</t>
    </rPh>
    <rPh sb="3" eb="5">
      <t>ユウマ</t>
    </rPh>
    <phoneticPr fontId="2"/>
  </si>
  <si>
    <t>ﾔﾏｵｷ ﾕｱ</t>
    <phoneticPr fontId="26"/>
  </si>
  <si>
    <t>山沖　優空</t>
    <rPh sb="0" eb="2">
      <t>ヤマオキ</t>
    </rPh>
    <rPh sb="3" eb="4">
      <t>ユ</t>
    </rPh>
    <rPh sb="4" eb="5">
      <t>　ア</t>
    </rPh>
    <phoneticPr fontId="2"/>
  </si>
  <si>
    <t>ｲﾜﾀ ｷｯﾍﾟｲ</t>
    <phoneticPr fontId="26"/>
  </si>
  <si>
    <t>岩田　吉平</t>
    <rPh sb="0" eb="2">
      <t>イワタ</t>
    </rPh>
    <rPh sb="3" eb="4">
      <t>キッ</t>
    </rPh>
    <rPh sb="4" eb="5">
      <t>ペイ</t>
    </rPh>
    <phoneticPr fontId="2"/>
  </si>
  <si>
    <t>ﾀﾅｶ ﾏｻﾀｶ</t>
    <phoneticPr fontId="26"/>
  </si>
  <si>
    <t>田中　誠隆</t>
    <rPh sb="0" eb="2">
      <t>タナカ</t>
    </rPh>
    <rPh sb="3" eb="4">
      <t>マサ</t>
    </rPh>
    <rPh sb="4" eb="5">
      <t>タカ</t>
    </rPh>
    <phoneticPr fontId="2"/>
  </si>
  <si>
    <t>ﾐﾔｵ ｾｲﾀ</t>
    <phoneticPr fontId="26"/>
  </si>
  <si>
    <t>宮尾　誓太</t>
    <rPh sb="0" eb="2">
      <t>ミヤオ</t>
    </rPh>
    <rPh sb="3" eb="4">
      <t>セイ</t>
    </rPh>
    <rPh sb="4" eb="5">
      <t>タ</t>
    </rPh>
    <phoneticPr fontId="2"/>
  </si>
  <si>
    <t>ﾐﾔｼﾞ ﾃﾙﾀｶ</t>
    <phoneticPr fontId="26"/>
  </si>
  <si>
    <t>宮地　光陸</t>
    <rPh sb="0" eb="2">
      <t>ミヤジ</t>
    </rPh>
    <rPh sb="3" eb="4">
      <t>テルリ</t>
    </rPh>
    <rPh sb="4" eb="5">
      <t>タカ</t>
    </rPh>
    <phoneticPr fontId="2"/>
  </si>
  <si>
    <t>ﾆｼﾔﾏ ｺｳｴｲ</t>
    <phoneticPr fontId="26"/>
  </si>
  <si>
    <t>西山　耕永</t>
    <rPh sb="0" eb="2">
      <t>ニシヤマ</t>
    </rPh>
    <rPh sb="3" eb="5">
      <t>コウエイ</t>
    </rPh>
    <phoneticPr fontId="2"/>
  </si>
  <si>
    <t>ｵｸﾓﾄ ｿｳﾔ</t>
    <phoneticPr fontId="26"/>
  </si>
  <si>
    <t>澳本　蒼也</t>
    <rPh sb="0" eb="1">
      <t>コク</t>
    </rPh>
    <rPh sb="1" eb="2">
      <t>モト</t>
    </rPh>
    <rPh sb="3" eb="4">
      <t>ソウ</t>
    </rPh>
    <rPh sb="4" eb="5">
      <t>ヤ</t>
    </rPh>
    <phoneticPr fontId="2"/>
  </si>
  <si>
    <t>ｼｷﾁ ｱﾔﾄ</t>
    <phoneticPr fontId="26"/>
  </si>
  <si>
    <t>敷地　郁人</t>
    <rPh sb="0" eb="2">
      <t>シキジ</t>
    </rPh>
    <rPh sb="3" eb="4">
      <t>アヤト</t>
    </rPh>
    <phoneticPr fontId="2"/>
  </si>
  <si>
    <t>ｲﾜﾀ ｱｷ</t>
    <phoneticPr fontId="26"/>
  </si>
  <si>
    <t>岩田　阿己</t>
    <rPh sb="0" eb="2">
      <t>イワタ</t>
    </rPh>
    <rPh sb="3" eb="4">
      <t>ア</t>
    </rPh>
    <rPh sb="4" eb="5">
      <t>キ</t>
    </rPh>
    <phoneticPr fontId="26"/>
  </si>
  <si>
    <t>女</t>
    <rPh sb="0" eb="1">
      <t>オンナ</t>
    </rPh>
    <phoneticPr fontId="26"/>
  </si>
  <si>
    <t>横井　花音</t>
    <rPh sb="0" eb="2">
      <t>ヨコイ</t>
    </rPh>
    <rPh sb="3" eb="5">
      <t>カノン</t>
    </rPh>
    <phoneticPr fontId="2"/>
  </si>
  <si>
    <t>ﾖｺｲｶ ﾉﾝ</t>
    <phoneticPr fontId="26"/>
  </si>
  <si>
    <t>植田　めい</t>
    <rPh sb="0" eb="2">
      <t>ウエタ</t>
    </rPh>
    <phoneticPr fontId="2"/>
  </si>
  <si>
    <t>ｳｴﾀ ﾒｲ</t>
    <phoneticPr fontId="26"/>
  </si>
  <si>
    <t>稲田　希奏</t>
    <rPh sb="0" eb="2">
      <t>イナダ</t>
    </rPh>
    <rPh sb="3" eb="4">
      <t>キ</t>
    </rPh>
    <rPh sb="4" eb="5">
      <t>ナ</t>
    </rPh>
    <phoneticPr fontId="2"/>
  </si>
  <si>
    <t>ｲﾅﾀﾞ ｷｴ</t>
    <phoneticPr fontId="26"/>
  </si>
  <si>
    <t>竹内　虹心</t>
    <rPh sb="0" eb="2">
      <t>タケウチ</t>
    </rPh>
    <rPh sb="3" eb="4">
      <t>ニ</t>
    </rPh>
    <rPh sb="4" eb="5">
      <t>コ</t>
    </rPh>
    <phoneticPr fontId="2"/>
  </si>
  <si>
    <t>ﾀｹｳﾁ ﾆｺ</t>
    <phoneticPr fontId="26"/>
  </si>
  <si>
    <t>岡崎　心虹</t>
    <rPh sb="0" eb="2">
      <t>オカザキ</t>
    </rPh>
    <rPh sb="3" eb="4">
      <t>コ</t>
    </rPh>
    <rPh sb="4" eb="5">
      <t>コ</t>
    </rPh>
    <phoneticPr fontId="2"/>
  </si>
  <si>
    <t>ｵｶｻﾞｷ ｺｺ</t>
    <phoneticPr fontId="26"/>
  </si>
  <si>
    <t>喜多　陽梨</t>
    <rPh sb="0" eb="2">
      <t>キタ</t>
    </rPh>
    <rPh sb="3" eb="4">
      <t>ヒ</t>
    </rPh>
    <rPh sb="4" eb="5">
      <t>ナリ</t>
    </rPh>
    <phoneticPr fontId="2"/>
  </si>
  <si>
    <t>ｷﾀ ﾋﾅﾘ</t>
    <phoneticPr fontId="26"/>
  </si>
  <si>
    <t>芝上　結愛</t>
    <rPh sb="0" eb="1">
      <t>シバ</t>
    </rPh>
    <rPh sb="1" eb="2">
      <t>ウエ</t>
    </rPh>
    <rPh sb="3" eb="4">
      <t>ユ</t>
    </rPh>
    <rPh sb="4" eb="5">
      <t>ア</t>
    </rPh>
    <phoneticPr fontId="2"/>
  </si>
  <si>
    <t>ﾑﾗｶﾐ ﾕｱ</t>
    <phoneticPr fontId="26"/>
  </si>
  <si>
    <t>0001847</t>
    <phoneticPr fontId="26"/>
  </si>
  <si>
    <t>ﾁｶｻﾞﾜ ﾅﾂ</t>
    <phoneticPr fontId="26"/>
  </si>
  <si>
    <t>近澤　成彪</t>
    <rPh sb="0" eb="2">
      <t>チカザワ</t>
    </rPh>
    <rPh sb="3" eb="4">
      <t>ナ</t>
    </rPh>
    <rPh sb="4" eb="5">
      <t>ヒョウ</t>
    </rPh>
    <phoneticPr fontId="26"/>
  </si>
  <si>
    <t>0001845</t>
    <phoneticPr fontId="26"/>
  </si>
  <si>
    <t>ﾊｼﾑﾗ ﾘｭｳﾉｽｹ</t>
    <phoneticPr fontId="26"/>
  </si>
  <si>
    <t>橋村龍ノ佑</t>
    <rPh sb="0" eb="2">
      <t>ハシムラ</t>
    </rPh>
    <rPh sb="2" eb="3">
      <t>リュウ</t>
    </rPh>
    <rPh sb="4" eb="5">
      <t>ユウ</t>
    </rPh>
    <phoneticPr fontId="26"/>
  </si>
  <si>
    <t>ﾋﾗｵｶ ｿｳｲﾁﾛｳ</t>
    <phoneticPr fontId="26"/>
  </si>
  <si>
    <t>平岡蒼一朗</t>
    <rPh sb="0" eb="2">
      <t>ヒラオカ</t>
    </rPh>
    <rPh sb="2" eb="3">
      <t>アオ</t>
    </rPh>
    <phoneticPr fontId="26"/>
  </si>
  <si>
    <t>0001740</t>
    <phoneticPr fontId="26"/>
  </si>
  <si>
    <t>ﾂﾉ ﾘｭｳｽｹ</t>
    <phoneticPr fontId="26"/>
  </si>
  <si>
    <t>津野　龍祐</t>
    <rPh sb="0" eb="2">
      <t>ツノ</t>
    </rPh>
    <rPh sb="3" eb="4">
      <t>リュウ</t>
    </rPh>
    <rPh sb="4" eb="5">
      <t>ユウ</t>
    </rPh>
    <phoneticPr fontId="26"/>
  </si>
  <si>
    <t>0001931</t>
    <phoneticPr fontId="26"/>
  </si>
  <si>
    <t>ｵｶﾑﾗ ｲﾌﾞｷ</t>
    <phoneticPr fontId="26"/>
  </si>
  <si>
    <t>岡村　一颯</t>
    <rPh sb="0" eb="2">
      <t>オカムラ</t>
    </rPh>
    <rPh sb="3" eb="5">
      <t>イブキ</t>
    </rPh>
    <phoneticPr fontId="26"/>
  </si>
  <si>
    <t>00285</t>
    <phoneticPr fontId="26"/>
  </si>
  <si>
    <t>ｶﾀﾀ ｲｯｻ</t>
    <phoneticPr fontId="26"/>
  </si>
  <si>
    <t>堅田　一颯</t>
    <rPh sb="0" eb="2">
      <t>カタタ</t>
    </rPh>
    <rPh sb="3" eb="5">
      <t>イブキ</t>
    </rPh>
    <phoneticPr fontId="26"/>
  </si>
  <si>
    <t>00263</t>
    <phoneticPr fontId="26"/>
  </si>
  <si>
    <t>ﾓﾘｶﾜ ｱｷﾋﾛ</t>
    <phoneticPr fontId="26"/>
  </si>
  <si>
    <t>森川　陽博</t>
    <rPh sb="0" eb="2">
      <t>モリカワ</t>
    </rPh>
    <rPh sb="3" eb="4">
      <t>ヨウ</t>
    </rPh>
    <rPh sb="4" eb="5">
      <t>ヒロ</t>
    </rPh>
    <phoneticPr fontId="26"/>
  </si>
  <si>
    <t>0001654</t>
    <phoneticPr fontId="26"/>
  </si>
  <si>
    <t>ｶﾐｵｶ ｵｳｼﾛｳ</t>
    <phoneticPr fontId="26"/>
  </si>
  <si>
    <t>上岡桜士朗</t>
    <rPh sb="0" eb="2">
      <t>カミオカ</t>
    </rPh>
    <rPh sb="2" eb="3">
      <t>サクラ</t>
    </rPh>
    <rPh sb="3" eb="4">
      <t>シ</t>
    </rPh>
    <rPh sb="4" eb="5">
      <t>ロウ</t>
    </rPh>
    <phoneticPr fontId="26"/>
  </si>
  <si>
    <t>0002246</t>
    <phoneticPr fontId="26"/>
  </si>
  <si>
    <t>ｶﾐｵｶ ｳﾀ</t>
    <phoneticPr fontId="26"/>
  </si>
  <si>
    <t>上岡　　詩</t>
    <rPh sb="0" eb="2">
      <t>カミオカ</t>
    </rPh>
    <rPh sb="4" eb="5">
      <t>シ</t>
    </rPh>
    <phoneticPr fontId="26"/>
  </si>
  <si>
    <t>0002088</t>
    <phoneticPr fontId="26"/>
  </si>
  <si>
    <t>ﾀﾑﾗ ｶﾅﾃﾞ</t>
    <phoneticPr fontId="26"/>
  </si>
  <si>
    <t>田村　　奏</t>
    <rPh sb="0" eb="2">
      <t>タムラ</t>
    </rPh>
    <rPh sb="4" eb="5">
      <t>カナ</t>
    </rPh>
    <phoneticPr fontId="26"/>
  </si>
  <si>
    <t>ﾔﾏﾓﾄ ﾋｶﾘ</t>
    <phoneticPr fontId="26"/>
  </si>
  <si>
    <t>山本光花梨</t>
    <rPh sb="0" eb="2">
      <t>ヤマモト</t>
    </rPh>
    <rPh sb="2" eb="3">
      <t>ヒカル</t>
    </rPh>
    <rPh sb="3" eb="4">
      <t>ハナ</t>
    </rPh>
    <rPh sb="4" eb="5">
      <t>ナシ</t>
    </rPh>
    <phoneticPr fontId="26"/>
  </si>
  <si>
    <t>00251</t>
    <phoneticPr fontId="26"/>
  </si>
  <si>
    <t>ﾀﾑﾗ ﾅｶ</t>
    <phoneticPr fontId="26"/>
  </si>
  <si>
    <t>田村　　央</t>
    <rPh sb="0" eb="2">
      <t>タムラ</t>
    </rPh>
    <rPh sb="4" eb="5">
      <t>オウ</t>
    </rPh>
    <phoneticPr fontId="26"/>
  </si>
  <si>
    <t>0001612</t>
    <phoneticPr fontId="26"/>
  </si>
  <si>
    <t>ｵｶﾑﾗ ﾒｲｻ</t>
    <phoneticPr fontId="26"/>
  </si>
  <si>
    <t>岡村　明咲</t>
    <rPh sb="0" eb="2">
      <t>オカムラ</t>
    </rPh>
    <rPh sb="3" eb="4">
      <t>メイ</t>
    </rPh>
    <rPh sb="4" eb="5">
      <t>サ</t>
    </rPh>
    <phoneticPr fontId="26"/>
  </si>
  <si>
    <t>0001780</t>
    <phoneticPr fontId="26"/>
  </si>
  <si>
    <t>ﾔﾏﾓﾄ ﾊｼﾞﾒ</t>
    <phoneticPr fontId="26"/>
  </si>
  <si>
    <t>山本　　朔</t>
    <rPh sb="0" eb="2">
      <t>ヤマモト</t>
    </rPh>
    <rPh sb="4" eb="5">
      <t>ハジメ</t>
    </rPh>
    <phoneticPr fontId="26"/>
  </si>
  <si>
    <t>0001700</t>
    <phoneticPr fontId="26"/>
  </si>
  <si>
    <t>ｱﾘﾀ ﾘｵﾝ</t>
    <phoneticPr fontId="26"/>
  </si>
  <si>
    <t>有田　琉音</t>
    <rPh sb="0" eb="2">
      <t>アリタ</t>
    </rPh>
    <rPh sb="3" eb="4">
      <t>リュウ</t>
    </rPh>
    <rPh sb="4" eb="5">
      <t>オト</t>
    </rPh>
    <phoneticPr fontId="26"/>
  </si>
  <si>
    <t>0001650</t>
    <phoneticPr fontId="26"/>
  </si>
  <si>
    <t>ﾖｺﾔﾏ ﾊﾙｷ</t>
    <phoneticPr fontId="26"/>
  </si>
  <si>
    <t>横山　遥澄</t>
    <rPh sb="0" eb="2">
      <t>ヨコヤマ</t>
    </rPh>
    <rPh sb="3" eb="4">
      <t>ハルカ</t>
    </rPh>
    <rPh sb="4" eb="5">
      <t>スミ</t>
    </rPh>
    <phoneticPr fontId="26"/>
  </si>
  <si>
    <t>0001600</t>
    <phoneticPr fontId="26"/>
  </si>
  <si>
    <t>ｵｼﾞﾏ ｿﾗ</t>
    <phoneticPr fontId="26"/>
  </si>
  <si>
    <t>小島　大空</t>
    <rPh sb="0" eb="2">
      <t>オジマ</t>
    </rPh>
    <rPh sb="3" eb="5">
      <t>ソラ</t>
    </rPh>
    <phoneticPr fontId="26"/>
  </si>
  <si>
    <t>0001500</t>
    <phoneticPr fontId="26"/>
  </si>
  <si>
    <t>ｼﾝｶｲ ﾀｶﾄ</t>
    <phoneticPr fontId="26"/>
  </si>
  <si>
    <t>新開　天斗</t>
    <rPh sb="0" eb="2">
      <t>シンカイ</t>
    </rPh>
    <rPh sb="3" eb="4">
      <t>テン</t>
    </rPh>
    <rPh sb="4" eb="5">
      <t>ト</t>
    </rPh>
    <phoneticPr fontId="26"/>
  </si>
  <si>
    <t>00110</t>
    <phoneticPr fontId="26"/>
  </si>
  <si>
    <t>ﾀｹﾑﾗ ﾓｴ</t>
    <phoneticPr fontId="26"/>
  </si>
  <si>
    <t>竹村　　萌</t>
    <rPh sb="0" eb="2">
      <t>タケムラ</t>
    </rPh>
    <rPh sb="4" eb="5">
      <t>モエ</t>
    </rPh>
    <phoneticPr fontId="26"/>
  </si>
  <si>
    <t>01800</t>
    <phoneticPr fontId="26"/>
  </si>
  <si>
    <t>00270</t>
    <phoneticPr fontId="26"/>
  </si>
  <si>
    <t>ｲﾖﾀ ﾎﾉｶ</t>
    <phoneticPr fontId="26"/>
  </si>
  <si>
    <t>伊与田穂乃花</t>
    <rPh sb="0" eb="3">
      <t>イヨタ</t>
    </rPh>
    <rPh sb="3" eb="6">
      <t>ホノカ</t>
    </rPh>
    <phoneticPr fontId="26"/>
  </si>
  <si>
    <t>02000</t>
    <phoneticPr fontId="26"/>
  </si>
  <si>
    <t>00320</t>
    <phoneticPr fontId="26"/>
  </si>
  <si>
    <t>ｲｸﾀ ﾚﾅ</t>
    <phoneticPr fontId="26"/>
  </si>
  <si>
    <t>生田　玲菜</t>
    <rPh sb="0" eb="2">
      <t>イクタ</t>
    </rPh>
    <rPh sb="3" eb="5">
      <t>レナ</t>
    </rPh>
    <phoneticPr fontId="26"/>
  </si>
  <si>
    <t>00330</t>
    <phoneticPr fontId="26"/>
  </si>
  <si>
    <t>ﾋﾛﾊﾞﾀ ｺｺﾅ</t>
    <phoneticPr fontId="26"/>
  </si>
  <si>
    <t>廣畑　心南</t>
    <rPh sb="0" eb="2">
      <t>ヒロハタ</t>
    </rPh>
    <rPh sb="3" eb="4">
      <t>ココロ</t>
    </rPh>
    <rPh sb="4" eb="5">
      <t>ミナミ</t>
    </rPh>
    <phoneticPr fontId="26"/>
  </si>
  <si>
    <t>ﾀﾑﾗ ｲﾛﾊ</t>
    <phoneticPr fontId="26"/>
  </si>
  <si>
    <t>田村　彩葉</t>
    <rPh sb="0" eb="2">
      <t>タムラ</t>
    </rPh>
    <rPh sb="3" eb="5">
      <t>イロハ</t>
    </rPh>
    <phoneticPr fontId="26"/>
  </si>
  <si>
    <t>00105</t>
    <phoneticPr fontId="26"/>
  </si>
  <si>
    <t>0001800</t>
    <phoneticPr fontId="26"/>
  </si>
  <si>
    <t>ｲﾁﾊﾗ ﾓﾓｶ</t>
    <phoneticPr fontId="26"/>
  </si>
  <si>
    <t>市原　桃花</t>
    <rPh sb="0" eb="2">
      <t>イチハラ</t>
    </rPh>
    <rPh sb="3" eb="4">
      <t>モモ</t>
    </rPh>
    <rPh sb="4" eb="5">
      <t>ハナ</t>
    </rPh>
    <phoneticPr fontId="26"/>
  </si>
  <si>
    <t>00120</t>
    <phoneticPr fontId="26"/>
  </si>
  <si>
    <t>ｵｶﾓﾄ ﾘｵ</t>
    <phoneticPr fontId="26"/>
  </si>
  <si>
    <t>岡本　莉緒</t>
    <rPh sb="0" eb="2">
      <t>オカモト</t>
    </rPh>
    <rPh sb="3" eb="5">
      <t>リオ</t>
    </rPh>
    <phoneticPr fontId="26"/>
  </si>
  <si>
    <t>ﾊﾗ ﾉｱ</t>
    <phoneticPr fontId="26"/>
  </si>
  <si>
    <t>原　　望愛</t>
    <rPh sb="0" eb="1">
      <t>ハラ</t>
    </rPh>
    <rPh sb="3" eb="4">
      <t>ノゾ</t>
    </rPh>
    <rPh sb="4" eb="5">
      <t>アイ</t>
    </rPh>
    <phoneticPr fontId="26"/>
  </si>
  <si>
    <t>0001750</t>
    <phoneticPr fontId="26"/>
  </si>
  <si>
    <t>ﾐｳﾗ ﾓｴ</t>
    <phoneticPr fontId="26"/>
  </si>
  <si>
    <t>三浦　　萌</t>
    <rPh sb="0" eb="2">
      <t>ミウラ</t>
    </rPh>
    <rPh sb="4" eb="5">
      <t>モエ</t>
    </rPh>
    <phoneticPr fontId="26"/>
  </si>
  <si>
    <t>ﾀｶﾐ ｻｲｶ</t>
    <phoneticPr fontId="26"/>
  </si>
  <si>
    <t>高見　彩花</t>
    <rPh sb="0" eb="2">
      <t>タカミ</t>
    </rPh>
    <rPh sb="3" eb="4">
      <t>サイ</t>
    </rPh>
    <rPh sb="4" eb="5">
      <t>ハナ</t>
    </rPh>
    <phoneticPr fontId="26"/>
  </si>
  <si>
    <t>ﾐｳﾗ ﾕﾗ</t>
    <phoneticPr fontId="26"/>
  </si>
  <si>
    <t>三浦　由羅</t>
    <rPh sb="0" eb="2">
      <t>ミウラ</t>
    </rPh>
    <rPh sb="3" eb="5">
      <t>ユラ</t>
    </rPh>
    <phoneticPr fontId="26"/>
  </si>
  <si>
    <t>0001720</t>
    <phoneticPr fontId="26"/>
  </si>
  <si>
    <t>ｵｵﾆｼ ﾏｵ</t>
    <phoneticPr fontId="26"/>
  </si>
  <si>
    <t>大西　真央</t>
    <rPh sb="0" eb="2">
      <t>オオニシ</t>
    </rPh>
    <rPh sb="3" eb="5">
      <t>マオ</t>
    </rPh>
    <phoneticPr fontId="26"/>
  </si>
  <si>
    <t>ﾑﾗｵ ﾘﾝ</t>
    <phoneticPr fontId="26"/>
  </si>
  <si>
    <t>村尾　　凜</t>
    <rPh sb="0" eb="2">
      <t>ムラオ</t>
    </rPh>
    <rPh sb="4" eb="5">
      <t>リン</t>
    </rPh>
    <phoneticPr fontId="26"/>
  </si>
  <si>
    <t>中村ＪＡＣ</t>
  </si>
  <si>
    <t>大方JAC</t>
  </si>
  <si>
    <t>アスリートすくも</t>
  </si>
  <si>
    <t>宿毛ＪＡＣ</t>
  </si>
  <si>
    <t>ｻﾜﾀﾞ ｲﾂｷ</t>
  </si>
  <si>
    <t>0001850</t>
  </si>
  <si>
    <t>ﾔﾏﾓﾄ ﾉﾉﾊ</t>
  </si>
  <si>
    <t>0001727</t>
  </si>
  <si>
    <t>ｻｲﾁ ｷｺ</t>
  </si>
  <si>
    <t>0001983</t>
  </si>
  <si>
    <t>ﾉｻﾞｶ ﾕﾅ</t>
  </si>
  <si>
    <t>0001900</t>
  </si>
  <si>
    <t>ﾀﾑﾗ ｶﾅﾃﾞ</t>
  </si>
  <si>
    <t>0002088</t>
  </si>
  <si>
    <t>ｶﾐｵｶ ｳﾀ</t>
  </si>
  <si>
    <t>0002246</t>
  </si>
  <si>
    <t>ﾐｳﾗ ﾕﾗ</t>
  </si>
  <si>
    <t>0001700</t>
  </si>
  <si>
    <t>ｶﾜﾅﾐ ｱｺ</t>
  </si>
  <si>
    <t>0001824</t>
  </si>
  <si>
    <t>ｵｶﾞﾜ ｳｻ</t>
  </si>
  <si>
    <t>0001723</t>
  </si>
  <si>
    <t>ﾖｹﾓﾄ ﾉｴ</t>
  </si>
  <si>
    <t>0001610</t>
  </si>
  <si>
    <t>ｼﾗｲ ｷｲ</t>
  </si>
  <si>
    <t>0001897</t>
  </si>
  <si>
    <t>ﾅｲﾄｳ ｻｷ</t>
  </si>
  <si>
    <t>0001815</t>
  </si>
  <si>
    <t>ﾑﾗｶﾐ ﾕｱ</t>
  </si>
  <si>
    <t>ﾑﾗｵ ﾘﾝ</t>
  </si>
  <si>
    <t>0001720</t>
  </si>
  <si>
    <t>ｵｵﾆｼ ﾏｵ</t>
  </si>
  <si>
    <t>ｵｶﾞﾜ ﾓｺ</t>
  </si>
  <si>
    <t>0001469</t>
  </si>
  <si>
    <t>ｳｴﾀ ﾒｲ</t>
  </si>
  <si>
    <t>ﾀｹｳﾁ ﾆｺ</t>
  </si>
  <si>
    <t>ﾀｶﾐ ｻｲｶ</t>
  </si>
  <si>
    <t>0001500</t>
  </si>
  <si>
    <t>ﾐｳﾗ ﾓｴ</t>
  </si>
  <si>
    <t>0001750</t>
  </si>
  <si>
    <t>ﾀｹﾏｻ ｱｵｲ</t>
  </si>
  <si>
    <t>0001564</t>
  </si>
  <si>
    <t>ﾄｸﾀﾞ ｾﾅ</t>
  </si>
  <si>
    <t>0001496</t>
  </si>
  <si>
    <t>ｵｶﾑﾗ ﾒｲｻ</t>
  </si>
  <si>
    <t>0001612</t>
  </si>
  <si>
    <t>武政あおい</t>
    <rPh sb="0" eb="2">
      <t>タケマサ</t>
    </rPh>
    <phoneticPr fontId="26"/>
  </si>
  <si>
    <t>徳田　星愛</t>
    <rPh sb="0" eb="2">
      <t>トクダ</t>
    </rPh>
    <rPh sb="3" eb="5">
      <t>ホシアイ</t>
    </rPh>
    <phoneticPr fontId="26"/>
  </si>
  <si>
    <t>ﾖｺｲｶ ﾉﾝ</t>
  </si>
  <si>
    <t>ｲﾅﾀﾞ ｷｴ</t>
  </si>
  <si>
    <t>ｵｶｻﾞｷ ｺｺ</t>
  </si>
  <si>
    <t>ﾊﾗ ﾉｱ</t>
  </si>
  <si>
    <t>0001600</t>
  </si>
  <si>
    <t>00120</t>
  </si>
  <si>
    <t>ｵｶﾓﾄ ﾘｵ</t>
  </si>
  <si>
    <t>0001800</t>
  </si>
  <si>
    <t>ｲﾁﾊﾗ ﾓﾓｶ</t>
  </si>
  <si>
    <t>00105</t>
  </si>
  <si>
    <t>ﾀｹﾑﾗ ﾓｴ</t>
  </si>
  <si>
    <t>00110</t>
  </si>
  <si>
    <t>ｷﾀ ﾋﾅﾘ</t>
  </si>
  <si>
    <t>ﾀﾑﾗ ﾅｶ</t>
  </si>
  <si>
    <t>00251</t>
  </si>
  <si>
    <t>ﾔﾏﾓﾄ ﾋｶﾘ</t>
  </si>
  <si>
    <t>ﾀﾑﾗ ｲﾛﾊ</t>
  </si>
  <si>
    <t>00320</t>
  </si>
  <si>
    <t>02000</t>
  </si>
  <si>
    <t>ﾋﾛﾊﾞﾀ ｺｺﾅ</t>
  </si>
  <si>
    <t>00330</t>
  </si>
  <si>
    <t>ｲｸﾀ ﾚﾅ</t>
  </si>
  <si>
    <t>ｲﾖﾀ ﾎﾉｶ</t>
  </si>
  <si>
    <t>00270</t>
  </si>
  <si>
    <t>01800</t>
  </si>
  <si>
    <t>大方ＪＡＣ</t>
  </si>
  <si>
    <t>0001847</t>
  </si>
  <si>
    <t>ﾁｶｻﾞﾜ ﾅﾂ</t>
  </si>
  <si>
    <t>ﾔﾏｵｷ ﾕｱ</t>
  </si>
  <si>
    <t>ｲｹﾀﾞ ﾕｳﾏ</t>
  </si>
  <si>
    <t>ｿｳｻﾞｷ ｺﾀﾛｳ</t>
  </si>
  <si>
    <t>ﾐﾔｵ ｹｲﾔ</t>
  </si>
  <si>
    <t>ﾄｸﾀﾞ ﾕｲﾄ</t>
  </si>
  <si>
    <t>ｱﾘﾀ ﾘｵﾝ</t>
  </si>
  <si>
    <t>ｵｶｻﾞｷ ｵｳｽｹ</t>
  </si>
  <si>
    <t>0001729</t>
  </si>
  <si>
    <t>ｲﾄｳ ﾊｸ</t>
  </si>
  <si>
    <t>0001735</t>
  </si>
  <si>
    <t>ﾅｲﾄｳ ﾕｳ</t>
  </si>
  <si>
    <t>0001737</t>
  </si>
  <si>
    <t>ｷﾀｵ ｼｭﾝ</t>
  </si>
  <si>
    <t>0001739</t>
  </si>
  <si>
    <t>ﾂﾉ ﾘｭｳｽｹ</t>
  </si>
  <si>
    <t>0001740</t>
  </si>
  <si>
    <t>ﾏﾂｻﾞﾜ ﾊﾙﾄ</t>
  </si>
  <si>
    <t>0001749</t>
  </si>
  <si>
    <t>ﾔﾏﾓﾄ ﾊｼﾞﾒ</t>
  </si>
  <si>
    <t>0001780</t>
  </si>
  <si>
    <t>ﾊｼﾑﾗ ﾘｭｳﾉｽｹ</t>
  </si>
  <si>
    <t>0001845</t>
  </si>
  <si>
    <t>ｵｶﾑﾗ ｲﾌﾞｷ</t>
  </si>
  <si>
    <t>0001931</t>
  </si>
  <si>
    <t>ｲﾜﾀ ｷｯﾍﾟｲ</t>
  </si>
  <si>
    <t>ﾋﾗｵｶ ｿｳｲﾁﾛｳ</t>
  </si>
  <si>
    <t>レーン</t>
    <phoneticPr fontId="19"/>
  </si>
  <si>
    <t>組</t>
    <rPh sb="0" eb="1">
      <t>クミ</t>
    </rPh>
    <phoneticPr fontId="19"/>
  </si>
  <si>
    <t>ﾁｶｻﾞﾜ ﾅﾂ</t>
    <phoneticPr fontId="19"/>
  </si>
  <si>
    <t>-</t>
    <phoneticPr fontId="22"/>
  </si>
  <si>
    <t>ｺﾝﾊﾞｲﾝﾄﾞA（女子総合得点）</t>
    <rPh sb="10" eb="12">
      <t>ソウゴウ</t>
    </rPh>
    <rPh sb="12" eb="14">
      <t>ソウゴウ</t>
    </rPh>
    <rPh sb="14" eb="16">
      <t>トクテン</t>
    </rPh>
    <phoneticPr fontId="4"/>
  </si>
  <si>
    <t>ｺﾝﾊﾞｲﾝﾄﾞB（女子総合得点）</t>
    <rPh sb="10" eb="11">
      <t>ジョ</t>
    </rPh>
    <rPh sb="12" eb="14">
      <t>ソウゴウ</t>
    </rPh>
    <rPh sb="14" eb="16">
      <t>トクテン</t>
    </rPh>
    <phoneticPr fontId="4"/>
  </si>
  <si>
    <t>ｻｷﾑﾗ ﾊﾔﾄ</t>
  </si>
  <si>
    <t>ﾆｼｳﾁ ｿｳ</t>
  </si>
  <si>
    <t>ｶﾈｺ ﾊﾙｶ</t>
  </si>
  <si>
    <t>ｼｷﾁ ｱﾔﾄ</t>
  </si>
  <si>
    <t>ｵｸﾓﾄ ｿｳﾔ</t>
  </si>
  <si>
    <t>ﾆｼﾔﾏ ｺｳｴｲ</t>
  </si>
  <si>
    <t>ﾐﾔｼﾞ ﾃﾙﾀｶ</t>
  </si>
  <si>
    <t>ﾀﾅｶ ﾏｻﾀｶ</t>
  </si>
  <si>
    <t>ﾓﾘｶﾜ ｱｷﾋﾛ</t>
  </si>
  <si>
    <t>ｶﾀﾀ ｲｯｻ</t>
  </si>
  <si>
    <t>ｲﾜﾀ ｱｷ</t>
  </si>
  <si>
    <t>0001680</t>
  </si>
  <si>
    <t>0001592</t>
  </si>
  <si>
    <t>1m00</t>
    <phoneticPr fontId="22"/>
  </si>
  <si>
    <t>1m05</t>
    <phoneticPr fontId="22"/>
  </si>
  <si>
    <t>1m10</t>
  </si>
  <si>
    <t>1m10</t>
    <phoneticPr fontId="22"/>
  </si>
  <si>
    <t>1m15</t>
  </si>
  <si>
    <t>1m20</t>
    <phoneticPr fontId="22"/>
  </si>
  <si>
    <t>1m35</t>
    <phoneticPr fontId="22"/>
  </si>
  <si>
    <t xml:space="preserve"> </t>
    <phoneticPr fontId="2"/>
  </si>
  <si>
    <t>小学男子　ジャベリックボール投（ｺﾝﾊﾞｲﾝﾄﾞＢ）</t>
    <rPh sb="0" eb="2">
      <t>ショウガク</t>
    </rPh>
    <rPh sb="2" eb="4">
      <t>ダンシ</t>
    </rPh>
    <rPh sb="14" eb="15">
      <t>ナ</t>
    </rPh>
    <phoneticPr fontId="4"/>
  </si>
  <si>
    <t>ー</t>
    <phoneticPr fontId="15"/>
  </si>
  <si>
    <t xml:space="preserve"> </t>
    <phoneticPr fontId="18"/>
  </si>
  <si>
    <t>大方ＪＡＣ</t>
    <phoneticPr fontId="18"/>
  </si>
  <si>
    <t>1m15</t>
    <phoneticPr fontId="22"/>
  </si>
  <si>
    <t>小学５・６年女子走幅跳（ｺﾝﾊﾞｲﾝﾄﾞＢ）</t>
    <rPh sb="0" eb="2">
      <t>ショウガク</t>
    </rPh>
    <rPh sb="5" eb="6">
      <t>ネン</t>
    </rPh>
    <rPh sb="6" eb="8">
      <t>ジョシ</t>
    </rPh>
    <rPh sb="8" eb="9">
      <t>ハシ</t>
    </rPh>
    <rPh sb="9" eb="11">
      <t>ハバト</t>
    </rPh>
    <phoneticPr fontId="4"/>
  </si>
  <si>
    <t>小学５・６年女子ジャベリックボール投（ｺﾝﾊﾞｲﾝﾄﾞＢ）</t>
    <rPh sb="0" eb="2">
      <t>ショウガク</t>
    </rPh>
    <rPh sb="5" eb="6">
      <t>ネン</t>
    </rPh>
    <rPh sb="6" eb="8">
      <t>ジョシ</t>
    </rPh>
    <rPh sb="17" eb="18">
      <t>ナ</t>
    </rPh>
    <phoneticPr fontId="4"/>
  </si>
  <si>
    <t>ﾐﾔｵ ｾｲﾀ</t>
  </si>
  <si>
    <t>ﾏﾂｻﾞﾜ ｿｳﾏ</t>
  </si>
  <si>
    <t>ｵｼﾞﾏ ｿﾗ</t>
  </si>
  <si>
    <t>ﾖｺﾔﾏ ﾊﾙｷ</t>
  </si>
  <si>
    <t>ｶﾐｵｶ ｵｳｼﾛｳ</t>
  </si>
  <si>
    <t>ｵｶｻﾞｷ ﾃｯﾍﾟｲ</t>
  </si>
  <si>
    <t>ｶﾜﾅﾐ ｿｳｽｹ</t>
  </si>
  <si>
    <t>ｼﾝｶﾞｲ ｿｳﾏ</t>
  </si>
  <si>
    <t>ｷﾀｵ ｱﾂﾔ</t>
  </si>
  <si>
    <t>+/-</t>
    <phoneticPr fontId="2"/>
  </si>
  <si>
    <t>ｼﾝｶｲ ﾀｶﾄ</t>
  </si>
  <si>
    <t>ｻﾜﾀﾞ ﾅｷﾞ</t>
    <phoneticPr fontId="23"/>
  </si>
  <si>
    <t>ｵｷﾓﾄ ｼｮｳﾏ</t>
    <phoneticPr fontId="2"/>
  </si>
  <si>
    <t>沖本　翔夢</t>
    <rPh sb="0" eb="2">
      <t>オキモト</t>
    </rPh>
    <rPh sb="3" eb="4">
      <t>ショウ</t>
    </rPh>
    <rPh sb="4" eb="5">
      <t>ユメ</t>
    </rPh>
    <phoneticPr fontId="2"/>
  </si>
  <si>
    <t>0001486</t>
    <phoneticPr fontId="26"/>
  </si>
  <si>
    <t>ｻﾜﾀﾞ ﾅｷﾞ</t>
    <phoneticPr fontId="19"/>
  </si>
  <si>
    <t>1m23</t>
    <phoneticPr fontId="22"/>
  </si>
  <si>
    <t>1m26</t>
    <phoneticPr fontId="22"/>
  </si>
  <si>
    <t>1m29</t>
    <phoneticPr fontId="22"/>
  </si>
  <si>
    <t>1m32</t>
    <phoneticPr fontId="22"/>
  </si>
  <si>
    <t>1m32</t>
    <phoneticPr fontId="22"/>
  </si>
  <si>
    <t>1m38</t>
    <phoneticPr fontId="22"/>
  </si>
  <si>
    <t>1m41</t>
    <phoneticPr fontId="22"/>
  </si>
  <si>
    <t>1m41</t>
    <phoneticPr fontId="22"/>
  </si>
  <si>
    <t>立田　　空</t>
    <rPh sb="0" eb="2">
      <t>タテダ</t>
    </rPh>
    <rPh sb="4" eb="5">
      <t>ソラ</t>
    </rPh>
    <phoneticPr fontId="19"/>
  </si>
  <si>
    <t>ﾀﾃﾀﾞ ｿﾗ</t>
    <phoneticPr fontId="19"/>
  </si>
  <si>
    <t>立田　昊空</t>
    <rPh sb="0" eb="2">
      <t>タテダ</t>
    </rPh>
    <rPh sb="4" eb="5">
      <t>ソラ</t>
    </rPh>
    <phoneticPr fontId="2"/>
  </si>
  <si>
    <t>ﾀﾃﾀﾞ ｿﾗ</t>
    <phoneticPr fontId="2"/>
  </si>
  <si>
    <t>0001695</t>
    <phoneticPr fontId="26"/>
  </si>
  <si>
    <t>ﾀﾅｶ ｽｽﾞﾉ</t>
    <phoneticPr fontId="19"/>
  </si>
  <si>
    <t>田中　涼乃</t>
    <rPh sb="0" eb="2">
      <t>タナカ</t>
    </rPh>
    <rPh sb="3" eb="4">
      <t>リョウ</t>
    </rPh>
    <rPh sb="4" eb="5">
      <t>ノ</t>
    </rPh>
    <phoneticPr fontId="19"/>
  </si>
  <si>
    <t>0001731</t>
    <phoneticPr fontId="26"/>
  </si>
  <si>
    <t>風-1.1</t>
    <rPh sb="0" eb="1">
      <t>カゼ</t>
    </rPh>
    <phoneticPr fontId="2"/>
  </si>
  <si>
    <t>×</t>
    <phoneticPr fontId="18"/>
  </si>
  <si>
    <t>DNS</t>
    <phoneticPr fontId="18"/>
  </si>
  <si>
    <t>+0.6</t>
    <phoneticPr fontId="18"/>
  </si>
  <si>
    <t>×</t>
    <phoneticPr fontId="2"/>
  </si>
  <si>
    <t>+0.4</t>
    <phoneticPr fontId="2"/>
  </si>
  <si>
    <t>+1.1</t>
    <phoneticPr fontId="2"/>
  </si>
  <si>
    <t>+0.1</t>
    <phoneticPr fontId="2"/>
  </si>
  <si>
    <t>+1.5</t>
    <phoneticPr fontId="2"/>
  </si>
  <si>
    <t>+0.7</t>
    <phoneticPr fontId="2"/>
  </si>
  <si>
    <t>+1.3</t>
    <phoneticPr fontId="2"/>
  </si>
  <si>
    <t>+1.8</t>
    <phoneticPr fontId="2"/>
  </si>
  <si>
    <t>+1.6</t>
    <phoneticPr fontId="2"/>
  </si>
  <si>
    <t>+1.7</t>
    <phoneticPr fontId="2"/>
  </si>
  <si>
    <t>+0.9</t>
    <phoneticPr fontId="2"/>
  </si>
  <si>
    <t>3m36</t>
    <phoneticPr fontId="2"/>
  </si>
  <si>
    <t>3m54</t>
    <phoneticPr fontId="2"/>
  </si>
  <si>
    <t>3m11</t>
    <phoneticPr fontId="2"/>
  </si>
  <si>
    <t>3m34</t>
    <phoneticPr fontId="2"/>
  </si>
  <si>
    <t>2m97</t>
    <phoneticPr fontId="2"/>
  </si>
  <si>
    <t>2m71</t>
    <phoneticPr fontId="2"/>
  </si>
  <si>
    <t>2m67</t>
    <phoneticPr fontId="2"/>
  </si>
  <si>
    <t>2m85</t>
    <phoneticPr fontId="2"/>
  </si>
  <si>
    <t>2m90</t>
    <phoneticPr fontId="2"/>
  </si>
  <si>
    <t>2m39</t>
    <phoneticPr fontId="2"/>
  </si>
  <si>
    <t>2m96</t>
    <phoneticPr fontId="2"/>
  </si>
  <si>
    <t>2m75</t>
    <phoneticPr fontId="2"/>
  </si>
  <si>
    <t>3m15</t>
    <phoneticPr fontId="2"/>
  </si>
  <si>
    <t>3m74</t>
    <phoneticPr fontId="2"/>
  </si>
  <si>
    <t>3m64</t>
    <phoneticPr fontId="2"/>
  </si>
  <si>
    <t>2m87</t>
    <phoneticPr fontId="18"/>
  </si>
  <si>
    <t>2m78</t>
    <phoneticPr fontId="18"/>
  </si>
  <si>
    <t>3m05</t>
    <phoneticPr fontId="18"/>
  </si>
  <si>
    <t>3m27</t>
    <phoneticPr fontId="18"/>
  </si>
  <si>
    <t>3m30</t>
    <phoneticPr fontId="18"/>
  </si>
  <si>
    <t>2m42</t>
    <phoneticPr fontId="18"/>
  </si>
  <si>
    <t>3m14</t>
    <phoneticPr fontId="18"/>
  </si>
  <si>
    <t>ｲﾅﾀﾞ ｷﾅ</t>
    <phoneticPr fontId="19"/>
  </si>
  <si>
    <t>風+1.3</t>
    <rPh sb="0" eb="1">
      <t>カゼ</t>
    </rPh>
    <phoneticPr fontId="2"/>
  </si>
  <si>
    <t>風-2.6</t>
    <rPh sb="0" eb="1">
      <t>カゼ</t>
    </rPh>
    <phoneticPr fontId="2"/>
  </si>
  <si>
    <t>風-3.6</t>
    <rPh sb="0" eb="1">
      <t>カゼ</t>
    </rPh>
    <phoneticPr fontId="2"/>
  </si>
  <si>
    <t>風+0.8</t>
    <rPh sb="0" eb="1">
      <t>カゼ</t>
    </rPh>
    <phoneticPr fontId="2"/>
  </si>
  <si>
    <t>DNS</t>
    <phoneticPr fontId="19"/>
  </si>
  <si>
    <t>風+1.9</t>
    <rPh sb="0" eb="1">
      <t>カゼ</t>
    </rPh>
    <phoneticPr fontId="2"/>
  </si>
  <si>
    <t>風+2.7</t>
    <rPh sb="0" eb="1">
      <t>カゼ</t>
    </rPh>
    <phoneticPr fontId="2"/>
  </si>
  <si>
    <t>風-0.2</t>
    <rPh sb="0" eb="1">
      <t>カゼ</t>
    </rPh>
    <phoneticPr fontId="2"/>
  </si>
  <si>
    <t>DNS</t>
    <phoneticPr fontId="15"/>
  </si>
  <si>
    <t>✕</t>
  </si>
  <si>
    <t>1m10</t>
    <phoneticPr fontId="22"/>
  </si>
  <si>
    <t>ー</t>
    <phoneticPr fontId="15"/>
  </si>
  <si>
    <t>風+2.4</t>
    <rPh sb="0" eb="1">
      <t>カゼ</t>
    </rPh>
    <phoneticPr fontId="2"/>
  </si>
  <si>
    <t>DNS</t>
    <phoneticPr fontId="2"/>
  </si>
  <si>
    <t>風+1.1</t>
    <rPh sb="0" eb="1">
      <t>カゼ</t>
    </rPh>
    <phoneticPr fontId="2"/>
  </si>
  <si>
    <t>風+3.2</t>
    <rPh sb="0" eb="1">
      <t>カゼ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</si>
</sst>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.00_ "/>
    <numFmt numFmtId="178" formatCode="00&quot;.&quot;00"/>
    <numFmt numFmtId="179" formatCode="0&quot;m&quot;00"/>
    <numFmt numFmtId="180" formatCode="@&quot;年&quot;"/>
    <numFmt numFmtId="181" formatCode="0.00_);[Red]\(0.00\)"/>
  </numFmts>
  <fonts count="3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248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58" fontId="10" fillId="0" borderId="0" xfId="0" applyNumberFormat="1" applyFont="1" applyAlignment="1" applyProtection="1">
      <alignment horizontal="center"/>
      <protection locked="0"/>
    </xf>
    <xf numFmtId="58" fontId="10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left" vertical="center" shrinkToFit="1"/>
      <protection locked="0"/>
    </xf>
    <xf numFmtId="0" fontId="12" fillId="0" borderId="3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3" applyFont="1" applyAlignment="1" applyProtection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Border="1">
      <alignment vertical="center"/>
    </xf>
    <xf numFmtId="49" fontId="7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7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>
      <alignment horizontal="center" vertical="center"/>
    </xf>
    <xf numFmtId="49" fontId="7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9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center" shrinkToFit="1"/>
    </xf>
    <xf numFmtId="0" fontId="10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center" shrinkToFit="1"/>
      <protection locked="0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>
      <alignment vertical="center"/>
    </xf>
    <xf numFmtId="178" fontId="6" fillId="0" borderId="6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  <protection locked="0"/>
    </xf>
    <xf numFmtId="0" fontId="16" fillId="0" borderId="0" xfId="4" applyFont="1" applyFill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 shrinkToFit="1"/>
    </xf>
    <xf numFmtId="0" fontId="6" fillId="0" borderId="1" xfId="4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6" xfId="0" applyNumberFormat="1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49" fontId="6" fillId="0" borderId="0" xfId="0" applyNumberFormat="1" applyFont="1">
      <alignment vertical="center"/>
    </xf>
    <xf numFmtId="0" fontId="16" fillId="0" borderId="1" xfId="4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Protection="1">
      <alignment vertical="center"/>
      <protection locked="0"/>
    </xf>
    <xf numFmtId="179" fontId="28" fillId="0" borderId="1" xfId="0" applyNumberFormat="1" applyFont="1" applyBorder="1" applyAlignment="1" applyProtection="1">
      <alignment horizontal="center" vertical="center"/>
      <protection locked="0"/>
    </xf>
    <xf numFmtId="179" fontId="28" fillId="0" borderId="7" xfId="0" applyNumberFormat="1" applyFont="1" applyBorder="1" applyAlignment="1" applyProtection="1">
      <alignment horizontal="center" vertical="center"/>
      <protection locked="0"/>
    </xf>
    <xf numFmtId="179" fontId="28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28" fillId="0" borderId="9" xfId="0" applyNumberFormat="1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 hidden="1"/>
    </xf>
    <xf numFmtId="180" fontId="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 wrapText="1"/>
      <protection hidden="1"/>
    </xf>
    <xf numFmtId="0" fontId="31" fillId="0" borderId="13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 wrapText="1"/>
      <protection hidden="1"/>
    </xf>
    <xf numFmtId="0" fontId="31" fillId="0" borderId="5" xfId="0" applyFont="1" applyBorder="1" applyAlignment="1" applyProtection="1">
      <alignment horizontal="center" vertical="center" wrapText="1"/>
      <protection hidden="1"/>
    </xf>
    <xf numFmtId="0" fontId="31" fillId="0" borderId="0" xfId="0" applyFo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right" vertical="center"/>
      <protection locked="0"/>
    </xf>
    <xf numFmtId="0" fontId="17" fillId="0" borderId="3" xfId="0" applyFont="1" applyFill="1" applyBorder="1" applyAlignment="1" applyProtection="1">
      <alignment horizontal="right" vertical="center"/>
      <protection locked="0"/>
    </xf>
    <xf numFmtId="0" fontId="17" fillId="0" borderId="16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9" xfId="0" applyFont="1" applyBorder="1" applyAlignment="1" applyProtection="1">
      <alignment horizontal="right" vertical="center"/>
      <protection locked="0"/>
    </xf>
    <xf numFmtId="0" fontId="17" fillId="0" borderId="15" xfId="0" applyFont="1" applyBorder="1" applyAlignment="1" applyProtection="1">
      <alignment horizontal="right" vertical="center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0" fontId="17" fillId="0" borderId="6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 hidden="1"/>
    </xf>
    <xf numFmtId="0" fontId="31" fillId="0" borderId="1" xfId="0" applyFont="1" applyBorder="1" applyAlignment="1" applyProtection="1">
      <alignment horizontal="center" vertical="center" wrapText="1"/>
      <protection locked="0" hidden="1"/>
    </xf>
    <xf numFmtId="0" fontId="31" fillId="0" borderId="13" xfId="0" applyFont="1" applyBorder="1" applyAlignment="1" applyProtection="1">
      <alignment horizontal="center" vertical="center"/>
      <protection locked="0" hidden="1"/>
    </xf>
    <xf numFmtId="0" fontId="31" fillId="0" borderId="14" xfId="0" applyFont="1" applyBorder="1" applyAlignment="1" applyProtection="1">
      <alignment horizontal="center" vertical="center"/>
      <protection locked="0" hidden="1"/>
    </xf>
    <xf numFmtId="0" fontId="31" fillId="0" borderId="4" xfId="0" applyFont="1" applyBorder="1" applyAlignment="1" applyProtection="1">
      <alignment horizontal="center" vertical="center"/>
      <protection locked="0" hidden="1"/>
    </xf>
    <xf numFmtId="0" fontId="31" fillId="0" borderId="14" xfId="0" applyFont="1" applyBorder="1" applyAlignment="1" applyProtection="1">
      <alignment horizontal="center" vertical="center" wrapText="1"/>
      <protection locked="0" hidden="1"/>
    </xf>
    <xf numFmtId="0" fontId="31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 vertical="center"/>
      <protection locked="0" hidden="1"/>
    </xf>
    <xf numFmtId="0" fontId="28" fillId="0" borderId="1" xfId="0" applyFont="1" applyBorder="1" applyAlignment="1" applyProtection="1">
      <alignment horizontal="center" vertical="center" shrinkToFit="1"/>
      <protection locked="0" hidden="1"/>
    </xf>
    <xf numFmtId="180" fontId="28" fillId="0" borderId="1" xfId="0" applyNumberFormat="1" applyFont="1" applyBorder="1" applyAlignment="1" applyProtection="1">
      <alignment horizontal="center" vertical="center"/>
      <protection locked="0" hidden="1"/>
    </xf>
    <xf numFmtId="180" fontId="32" fillId="0" borderId="1" xfId="0" applyNumberFormat="1" applyFont="1" applyBorder="1" applyAlignment="1" applyProtection="1">
      <alignment horizontal="center" vertical="center"/>
      <protection locked="0" hidden="1"/>
    </xf>
    <xf numFmtId="0" fontId="32" fillId="0" borderId="13" xfId="0" applyFont="1" applyBorder="1" applyAlignment="1" applyProtection="1">
      <alignment horizontal="center" vertical="center"/>
      <protection locked="0" hidden="1"/>
    </xf>
    <xf numFmtId="49" fontId="32" fillId="0" borderId="14" xfId="0" applyNumberFormat="1" applyFont="1" applyBorder="1" applyAlignment="1" applyProtection="1">
      <alignment horizontal="center" vertical="center"/>
      <protection locked="0" hidden="1"/>
    </xf>
    <xf numFmtId="49" fontId="32" fillId="0" borderId="5" xfId="0" applyNumberFormat="1" applyFont="1" applyBorder="1" applyAlignment="1" applyProtection="1">
      <alignment horizontal="center" vertical="center"/>
      <protection locked="0" hidden="1"/>
    </xf>
    <xf numFmtId="0" fontId="32" fillId="0" borderId="14" xfId="0" applyFont="1" applyBorder="1" applyAlignment="1" applyProtection="1">
      <alignment horizontal="center" vertical="center"/>
      <protection locked="0" hidden="1"/>
    </xf>
    <xf numFmtId="0" fontId="32" fillId="0" borderId="5" xfId="0" applyFont="1" applyBorder="1" applyAlignment="1" applyProtection="1">
      <alignment horizontal="center" vertical="center"/>
      <protection locked="0" hidden="1"/>
    </xf>
    <xf numFmtId="49" fontId="32" fillId="0" borderId="5" xfId="0" applyNumberFormat="1" applyFont="1" applyBorder="1" applyAlignment="1" applyProtection="1">
      <alignment horizontal="center" vertical="center"/>
      <protection locked="0" hidden="1"/>
    </xf>
    <xf numFmtId="49" fontId="32" fillId="0" borderId="14" xfId="0" applyNumberFormat="1" applyFont="1" applyBorder="1" applyAlignment="1" applyProtection="1">
      <alignment horizontal="center" vertical="center"/>
      <protection locked="0" hidden="1"/>
    </xf>
    <xf numFmtId="0" fontId="32" fillId="0" borderId="13" xfId="0" applyFont="1" applyBorder="1" applyAlignment="1" applyProtection="1">
      <alignment horizontal="center" vertical="center"/>
      <protection locked="0" hidden="1"/>
    </xf>
    <xf numFmtId="180" fontId="32" fillId="0" borderId="1" xfId="0" applyNumberFormat="1" applyFont="1" applyBorder="1" applyAlignment="1" applyProtection="1">
      <alignment horizontal="center" vertical="center"/>
      <protection locked="0" hidden="1"/>
    </xf>
    <xf numFmtId="0" fontId="28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33" fillId="0" borderId="1" xfId="0" applyFont="1" applyBorder="1" applyAlignment="1" applyProtection="1">
      <alignment horizontal="center" vertical="center"/>
      <protection locked="0" hidden="1"/>
    </xf>
    <xf numFmtId="0" fontId="28" fillId="0" borderId="9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0" xfId="3" applyFont="1" applyAlignment="1" applyProtection="1">
      <alignment vertical="center"/>
    </xf>
    <xf numFmtId="181" fontId="3" fillId="0" borderId="0" xfId="3" applyNumberFormat="1" applyFont="1" applyAlignment="1" applyProtection="1">
      <alignment vertical="center"/>
    </xf>
    <xf numFmtId="181" fontId="7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181" fontId="0" fillId="0" borderId="4" xfId="0" applyNumberFormat="1" applyBorder="1" applyAlignment="1">
      <alignment horizontal="center" vertical="center"/>
    </xf>
    <xf numFmtId="181" fontId="0" fillId="0" borderId="0" xfId="0" applyNumberFormat="1">
      <alignment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181" fontId="28" fillId="0" borderId="1" xfId="0" applyNumberFormat="1" applyFont="1" applyBorder="1" applyAlignment="1">
      <alignment horizontal="center" vertical="center"/>
    </xf>
    <xf numFmtId="181" fontId="10" fillId="0" borderId="0" xfId="0" applyNumberFormat="1" applyFont="1" applyAlignment="1" applyProtection="1">
      <alignment horizontal="center"/>
      <protection locked="0"/>
    </xf>
    <xf numFmtId="177" fontId="0" fillId="0" borderId="4" xfId="0" applyNumberFormat="1" applyBorder="1" applyAlignment="1">
      <alignment horizontal="center" vertical="center"/>
    </xf>
    <xf numFmtId="180" fontId="32" fillId="0" borderId="13" xfId="0" applyNumberFormat="1" applyFont="1" applyBorder="1" applyAlignment="1" applyProtection="1">
      <alignment horizontal="center" vertical="center"/>
      <protection locked="0" hidden="1"/>
    </xf>
    <xf numFmtId="0" fontId="24" fillId="0" borderId="1" xfId="0" applyFont="1" applyBorder="1" applyProtection="1">
      <alignment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180" fontId="0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28" fillId="0" borderId="1" xfId="0" applyFont="1" applyBorder="1" applyAlignment="1" applyProtection="1">
      <alignment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6" fillId="0" borderId="7" xfId="4" applyFont="1" applyFill="1" applyBorder="1" applyAlignment="1" applyProtection="1">
      <alignment horizontal="center" vertical="center"/>
      <protection locked="0"/>
    </xf>
    <xf numFmtId="0" fontId="16" fillId="0" borderId="7" xfId="4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28" fillId="0" borderId="7" xfId="0" applyFont="1" applyBorder="1" applyProtection="1">
      <alignment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179" fontId="28" fillId="0" borderId="7" xfId="0" applyNumberFormat="1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hidden="1"/>
    </xf>
    <xf numFmtId="0" fontId="28" fillId="0" borderId="7" xfId="0" applyFont="1" applyBorder="1" applyAlignment="1" applyProtection="1">
      <alignment horizontal="center" vertical="center"/>
      <protection locked="0" hidden="1"/>
    </xf>
    <xf numFmtId="0" fontId="28" fillId="0" borderId="7" xfId="0" applyFont="1" applyBorder="1" applyAlignment="1" applyProtection="1">
      <alignment horizontal="center" vertical="center" shrinkToFit="1"/>
      <protection locked="0" hidden="1"/>
    </xf>
    <xf numFmtId="180" fontId="28" fillId="0" borderId="7" xfId="0" applyNumberFormat="1" applyFont="1" applyBorder="1" applyAlignment="1" applyProtection="1">
      <alignment horizontal="center" vertical="center"/>
      <protection locked="0" hidden="1"/>
    </xf>
    <xf numFmtId="180" fontId="32" fillId="0" borderId="7" xfId="0" applyNumberFormat="1" applyFont="1" applyBorder="1" applyAlignment="1" applyProtection="1">
      <alignment horizontal="center" vertical="center"/>
      <protection locked="0" hidden="1"/>
    </xf>
    <xf numFmtId="0" fontId="32" fillId="0" borderId="7" xfId="0" applyFont="1" applyBorder="1" applyAlignment="1" applyProtection="1">
      <alignment horizontal="center" vertical="center"/>
      <protection locked="0" hidden="1"/>
    </xf>
    <xf numFmtId="49" fontId="32" fillId="0" borderId="7" xfId="0" applyNumberFormat="1" applyFont="1" applyBorder="1" applyAlignment="1" applyProtection="1">
      <alignment horizontal="center" vertical="center"/>
      <protection locked="0" hidden="1"/>
    </xf>
    <xf numFmtId="181" fontId="34" fillId="0" borderId="1" xfId="0" applyNumberFormat="1" applyFont="1" applyBorder="1" applyAlignment="1" applyProtection="1">
      <alignment horizontal="center" vertical="center"/>
      <protection locked="0"/>
    </xf>
    <xf numFmtId="181" fontId="34" fillId="0" borderId="7" xfId="0" applyNumberFormat="1" applyFont="1" applyBorder="1" applyAlignment="1" applyProtection="1">
      <alignment horizontal="center" vertical="center"/>
      <protection locked="0"/>
    </xf>
    <xf numFmtId="181" fontId="34" fillId="0" borderId="1" xfId="0" applyNumberFormat="1" applyFont="1" applyBorder="1" applyAlignment="1">
      <alignment horizontal="center" vertical="center"/>
    </xf>
    <xf numFmtId="181" fontId="34" fillId="0" borderId="1" xfId="0" applyNumberFormat="1" applyFont="1" applyBorder="1" applyProtection="1">
      <alignment vertical="center"/>
      <protection locked="0"/>
    </xf>
    <xf numFmtId="181" fontId="34" fillId="0" borderId="7" xfId="0" applyNumberFormat="1" applyFont="1" applyBorder="1" applyProtection="1">
      <alignment vertical="center"/>
      <protection locked="0"/>
    </xf>
    <xf numFmtId="181" fontId="35" fillId="0" borderId="0" xfId="0" applyNumberFormat="1" applyFont="1" applyAlignment="1" applyProtection="1">
      <alignment horizontal="center"/>
      <protection locked="0"/>
    </xf>
    <xf numFmtId="181" fontId="36" fillId="0" borderId="0" xfId="0" applyNumberFormat="1" applyFont="1">
      <alignment vertical="center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177" fontId="28" fillId="0" borderId="1" xfId="0" applyNumberFormat="1" applyFont="1" applyBorder="1" applyAlignment="1" applyProtection="1">
      <alignment horizontal="center" vertical="center"/>
      <protection locked="0"/>
    </xf>
    <xf numFmtId="177" fontId="28" fillId="0" borderId="7" xfId="0" applyNumberFormat="1" applyFont="1" applyBorder="1" applyAlignment="1" applyProtection="1">
      <alignment horizontal="center" vertical="center"/>
      <protection locked="0"/>
    </xf>
    <xf numFmtId="177" fontId="28" fillId="0" borderId="1" xfId="0" applyNumberFormat="1" applyFont="1" applyBorder="1" applyAlignment="1">
      <alignment horizontal="center" vertical="center"/>
    </xf>
    <xf numFmtId="177" fontId="28" fillId="0" borderId="1" xfId="0" applyNumberFormat="1" applyFont="1" applyBorder="1" applyProtection="1">
      <alignment vertical="center"/>
      <protection locked="0"/>
    </xf>
    <xf numFmtId="177" fontId="28" fillId="0" borderId="7" xfId="0" applyNumberFormat="1" applyFont="1" applyBorder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 hidden="1"/>
    </xf>
    <xf numFmtId="180" fontId="0" fillId="0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>
      <alignment vertical="center"/>
    </xf>
    <xf numFmtId="0" fontId="28" fillId="0" borderId="9" xfId="0" applyFont="1" applyBorder="1" applyAlignment="1" applyProtection="1">
      <alignment horizontal="center" vertical="center" shrinkToFit="1"/>
      <protection locked="0" hidden="1"/>
    </xf>
    <xf numFmtId="0" fontId="24" fillId="0" borderId="13" xfId="0" applyFont="1" applyBorder="1" applyProtection="1">
      <alignment vertical="center"/>
      <protection hidden="1"/>
    </xf>
    <xf numFmtId="0" fontId="28" fillId="0" borderId="1" xfId="0" applyFont="1" applyBorder="1">
      <alignment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6" fillId="0" borderId="1" xfId="4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0" borderId="6" xfId="0" quotePrefix="1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 hidden="1"/>
    </xf>
    <xf numFmtId="0" fontId="28" fillId="0" borderId="0" xfId="0" applyFont="1" applyFill="1" applyBorder="1" applyAlignment="1" applyProtection="1">
      <alignment horizontal="center" vertical="center"/>
      <protection locked="0" hidden="1"/>
    </xf>
    <xf numFmtId="0" fontId="28" fillId="0" borderId="1" xfId="0" applyFont="1" applyFill="1" applyBorder="1" applyAlignment="1" applyProtection="1">
      <alignment horizontal="center" vertical="center" shrinkToFit="1"/>
      <protection locked="0" hidden="1"/>
    </xf>
    <xf numFmtId="49" fontId="32" fillId="0" borderId="0" xfId="0" applyNumberFormat="1" applyFont="1" applyBorder="1" applyAlignment="1" applyProtection="1">
      <alignment horizontal="center" vertical="center"/>
      <protection locked="0" hidden="1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180" fontId="0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28" fillId="0" borderId="16" xfId="0" applyFont="1" applyBorder="1" applyAlignment="1" applyProtection="1">
      <alignment horizontal="center" vertical="center" shrinkToFit="1"/>
      <protection locked="0" hidden="1"/>
    </xf>
    <xf numFmtId="177" fontId="6" fillId="0" borderId="7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49" fontId="17" fillId="0" borderId="6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6" xfId="3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176" fontId="7" fillId="0" borderId="9" xfId="0" applyNumberFormat="1" applyFont="1" applyFill="1" applyBorder="1" applyAlignment="1" applyProtection="1">
      <alignment horizontal="right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0" fontId="3" fillId="0" borderId="0" xfId="3" applyFont="1" applyAlignment="1" applyProtection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 shrinkToFit="1"/>
    </xf>
    <xf numFmtId="176" fontId="7" fillId="0" borderId="3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/>
      <protection locked="0"/>
    </xf>
    <xf numFmtId="0" fontId="37" fillId="0" borderId="0" xfId="3" applyFont="1" applyAlignment="1" applyProtection="1">
      <alignment horizontal="left" vertical="center"/>
    </xf>
    <xf numFmtId="179" fontId="28" fillId="0" borderId="9" xfId="0" applyNumberFormat="1" applyFont="1" applyBorder="1" applyAlignment="1">
      <alignment horizontal="center" vertical="center"/>
    </xf>
    <xf numFmtId="179" fontId="28" fillId="0" borderId="3" xfId="0" applyNumberFormat="1" applyFont="1" applyBorder="1" applyAlignment="1">
      <alignment horizontal="center" vertical="center"/>
    </xf>
  </cellXfs>
  <cellStyles count="10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</cellStyles>
  <dxfs count="429"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02"/>
  <sheetViews>
    <sheetView showGridLines="0" topLeftCell="A25" zoomScaleNormal="100" workbookViewId="0">
      <selection activeCell="H28" sqref="H28:H43"/>
    </sheetView>
  </sheetViews>
  <sheetFormatPr defaultRowHeight="13.2"/>
  <cols>
    <col min="1" max="1" width="5.109375" customWidth="1"/>
    <col min="2" max="2" width="6.109375" style="53" customWidth="1"/>
    <col min="3" max="3" width="4.33203125" style="9" hidden="1" customWidth="1"/>
    <col min="4" max="4" width="4.44140625" style="8" bestFit="1" customWidth="1"/>
    <col min="5" max="5" width="13.77734375" style="9" customWidth="1"/>
    <col min="6" max="6" width="12.44140625" style="9" customWidth="1"/>
    <col min="7" max="7" width="16.6640625" style="7" hidden="1" customWidth="1"/>
    <col min="8" max="8" width="14.109375" style="9" customWidth="1"/>
    <col min="9" max="9" width="5.44140625" style="9" customWidth="1"/>
    <col min="10" max="10" width="14.109375" style="9" hidden="1" customWidth="1"/>
    <col min="11" max="11" width="14.109375" style="9" customWidth="1"/>
    <col min="12" max="12" width="14.109375" customWidth="1"/>
    <col min="13" max="13" width="14.109375" style="23" customWidth="1"/>
    <col min="14" max="14" width="14.109375" customWidth="1"/>
    <col min="15" max="16" width="14.109375" style="23" customWidth="1"/>
  </cols>
  <sheetData>
    <row r="1" spans="1:18" ht="40.5" customHeight="1">
      <c r="A1" s="229" t="s">
        <v>66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s="110" customFormat="1" ht="27.6" customHeight="1">
      <c r="A2" s="103" t="s">
        <v>48</v>
      </c>
      <c r="B2" s="104" t="s">
        <v>55</v>
      </c>
      <c r="C2" s="103"/>
      <c r="D2" s="103" t="s">
        <v>43</v>
      </c>
      <c r="E2" s="103" t="s">
        <v>41</v>
      </c>
      <c r="F2" s="103" t="s">
        <v>49</v>
      </c>
      <c r="G2" s="103" t="s">
        <v>50</v>
      </c>
      <c r="H2" s="103" t="s">
        <v>42</v>
      </c>
      <c r="I2" s="103" t="s">
        <v>11</v>
      </c>
      <c r="J2" s="103"/>
      <c r="K2" s="105" t="s">
        <v>44</v>
      </c>
      <c r="L2" s="106" t="s">
        <v>45</v>
      </c>
      <c r="M2" s="107" t="s">
        <v>46</v>
      </c>
      <c r="N2" s="108" t="s">
        <v>51</v>
      </c>
      <c r="O2" s="109" t="s">
        <v>52</v>
      </c>
      <c r="P2" s="107" t="s">
        <v>47</v>
      </c>
      <c r="Q2" s="108" t="s">
        <v>53</v>
      </c>
      <c r="R2" s="109" t="s">
        <v>54</v>
      </c>
    </row>
    <row r="3" spans="1:18" s="23" customFormat="1" ht="17.399999999999999" customHeight="1">
      <c r="A3" s="102">
        <v>1</v>
      </c>
      <c r="B3" s="131">
        <v>424</v>
      </c>
      <c r="C3" s="131"/>
      <c r="D3" s="131" t="s">
        <v>150</v>
      </c>
      <c r="E3" s="132" t="s">
        <v>207</v>
      </c>
      <c r="F3" s="132" t="s">
        <v>206</v>
      </c>
      <c r="G3" s="132"/>
      <c r="H3" s="132" t="s">
        <v>279</v>
      </c>
      <c r="I3" s="133">
        <v>5</v>
      </c>
      <c r="J3" s="161"/>
      <c r="K3" s="142"/>
      <c r="L3" s="141"/>
      <c r="M3" s="142"/>
      <c r="N3" s="141"/>
      <c r="O3" s="141"/>
      <c r="P3" s="142" t="s">
        <v>70</v>
      </c>
      <c r="Q3" s="141" t="s">
        <v>205</v>
      </c>
      <c r="R3" s="140"/>
    </row>
    <row r="4" spans="1:18" s="16" customFormat="1" ht="17.399999999999999" customHeight="1">
      <c r="A4" s="102">
        <v>2</v>
      </c>
      <c r="B4" s="131">
        <v>427</v>
      </c>
      <c r="C4" s="131"/>
      <c r="D4" s="131" t="s">
        <v>150</v>
      </c>
      <c r="E4" s="132" t="s">
        <v>204</v>
      </c>
      <c r="F4" s="132" t="s">
        <v>203</v>
      </c>
      <c r="G4" s="132"/>
      <c r="H4" s="132" t="s">
        <v>279</v>
      </c>
      <c r="I4" s="133">
        <v>5</v>
      </c>
      <c r="J4" s="160"/>
      <c r="K4" s="142"/>
      <c r="L4" s="141"/>
      <c r="M4" s="142"/>
      <c r="N4" s="141"/>
      <c r="O4" s="141"/>
      <c r="P4" s="142" t="s">
        <v>70</v>
      </c>
      <c r="Q4" s="141" t="s">
        <v>202</v>
      </c>
      <c r="R4" s="140"/>
    </row>
    <row r="5" spans="1:18" s="16" customFormat="1" ht="17.399999999999999" customHeight="1">
      <c r="A5" s="102">
        <v>3</v>
      </c>
      <c r="B5" s="131">
        <v>433</v>
      </c>
      <c r="C5" s="131"/>
      <c r="D5" s="131" t="s">
        <v>150</v>
      </c>
      <c r="E5" s="132" t="s">
        <v>190</v>
      </c>
      <c r="F5" s="132" t="s">
        <v>189</v>
      </c>
      <c r="G5" s="132"/>
      <c r="H5" s="132" t="s">
        <v>279</v>
      </c>
      <c r="I5" s="133">
        <v>3</v>
      </c>
      <c r="J5" s="160"/>
      <c r="K5" s="142" t="s">
        <v>70</v>
      </c>
      <c r="L5" s="141" t="s">
        <v>188</v>
      </c>
      <c r="M5" s="142"/>
      <c r="N5" s="141"/>
      <c r="O5" s="141"/>
      <c r="P5" s="142"/>
      <c r="Q5" s="141"/>
      <c r="R5" s="140"/>
    </row>
    <row r="6" spans="1:18" s="16" customFormat="1" ht="17.399999999999999" customHeight="1">
      <c r="A6" s="102">
        <v>4</v>
      </c>
      <c r="B6" s="131">
        <v>426</v>
      </c>
      <c r="C6" s="131"/>
      <c r="D6" s="131" t="s">
        <v>150</v>
      </c>
      <c r="E6" s="132" t="s">
        <v>198</v>
      </c>
      <c r="F6" s="132" t="s">
        <v>197</v>
      </c>
      <c r="G6" s="132"/>
      <c r="H6" s="132" t="s">
        <v>279</v>
      </c>
      <c r="I6" s="133">
        <v>4</v>
      </c>
      <c r="J6" s="143"/>
      <c r="K6" s="142" t="s">
        <v>70</v>
      </c>
      <c r="L6" s="141" t="s">
        <v>196</v>
      </c>
      <c r="M6" s="142"/>
      <c r="N6" s="141"/>
      <c r="O6" s="141"/>
      <c r="P6" s="142"/>
      <c r="Q6" s="141"/>
      <c r="R6" s="140"/>
    </row>
    <row r="7" spans="1:18" s="16" customFormat="1" ht="17.399999999999999" customHeight="1">
      <c r="A7" s="102">
        <v>5</v>
      </c>
      <c r="B7" s="131">
        <v>429</v>
      </c>
      <c r="C7" s="131"/>
      <c r="D7" s="131" t="s">
        <v>150</v>
      </c>
      <c r="E7" s="132" t="s">
        <v>193</v>
      </c>
      <c r="F7" s="132" t="s">
        <v>192</v>
      </c>
      <c r="G7" s="132"/>
      <c r="H7" s="132" t="s">
        <v>279</v>
      </c>
      <c r="I7" s="133">
        <v>4</v>
      </c>
      <c r="J7" s="143"/>
      <c r="K7" s="142" t="s">
        <v>70</v>
      </c>
      <c r="L7" s="141" t="s">
        <v>191</v>
      </c>
      <c r="M7" s="142"/>
      <c r="N7" s="141"/>
      <c r="O7" s="141"/>
      <c r="P7" s="142"/>
      <c r="Q7" s="141"/>
      <c r="R7" s="140"/>
    </row>
    <row r="8" spans="1:18" s="16" customFormat="1" ht="17.399999999999999" customHeight="1">
      <c r="A8" s="102">
        <v>6</v>
      </c>
      <c r="B8" s="131">
        <v>425</v>
      </c>
      <c r="C8" s="131"/>
      <c r="D8" s="131" t="s">
        <v>150</v>
      </c>
      <c r="E8" s="132" t="s">
        <v>201</v>
      </c>
      <c r="F8" s="132" t="s">
        <v>200</v>
      </c>
      <c r="G8" s="132"/>
      <c r="H8" s="132" t="s">
        <v>279</v>
      </c>
      <c r="I8" s="133">
        <v>4</v>
      </c>
      <c r="J8" s="143"/>
      <c r="K8" s="142" t="s">
        <v>70</v>
      </c>
      <c r="L8" s="141" t="s">
        <v>199</v>
      </c>
      <c r="M8" s="142"/>
      <c r="N8" s="141"/>
      <c r="O8" s="141"/>
      <c r="P8" s="142"/>
      <c r="Q8" s="141"/>
      <c r="R8" s="140"/>
    </row>
    <row r="9" spans="1:18" s="16" customFormat="1" ht="17.399999999999999" customHeight="1">
      <c r="A9" s="102">
        <v>7</v>
      </c>
      <c r="B9" s="131">
        <v>428</v>
      </c>
      <c r="C9" s="131"/>
      <c r="D9" s="131" t="s">
        <v>150</v>
      </c>
      <c r="E9" s="132" t="s">
        <v>195</v>
      </c>
      <c r="F9" s="132" t="s">
        <v>194</v>
      </c>
      <c r="G9" s="132"/>
      <c r="H9" s="132" t="s">
        <v>279</v>
      </c>
      <c r="I9" s="133">
        <v>4</v>
      </c>
      <c r="J9" s="143"/>
      <c r="K9" s="142" t="s">
        <v>70</v>
      </c>
      <c r="L9" s="141"/>
      <c r="M9" s="142"/>
      <c r="N9" s="141"/>
      <c r="O9" s="141"/>
      <c r="P9" s="142"/>
      <c r="Q9" s="141"/>
      <c r="R9" s="140"/>
    </row>
    <row r="10" spans="1:18" s="16" customFormat="1" ht="17.399999999999999" customHeight="1">
      <c r="A10" s="102">
        <v>8</v>
      </c>
      <c r="B10" s="131">
        <v>423</v>
      </c>
      <c r="C10" s="131"/>
      <c r="D10" s="131" t="s">
        <v>150</v>
      </c>
      <c r="E10" s="132" t="s">
        <v>210</v>
      </c>
      <c r="F10" s="132" t="s">
        <v>209</v>
      </c>
      <c r="G10" s="132"/>
      <c r="H10" s="132" t="s">
        <v>279</v>
      </c>
      <c r="I10" s="133">
        <v>6</v>
      </c>
      <c r="J10" s="143"/>
      <c r="K10" s="142" t="s">
        <v>70</v>
      </c>
      <c r="L10" s="141" t="s">
        <v>208</v>
      </c>
      <c r="M10" s="142"/>
      <c r="N10" s="141"/>
      <c r="O10" s="141"/>
      <c r="P10" s="142"/>
      <c r="Q10" s="141"/>
      <c r="R10" s="140"/>
    </row>
    <row r="11" spans="1:18" ht="17.399999999999999" customHeight="1">
      <c r="A11" s="102">
        <v>9</v>
      </c>
      <c r="B11" s="131">
        <v>397</v>
      </c>
      <c r="C11" s="131"/>
      <c r="D11" s="131" t="s">
        <v>150</v>
      </c>
      <c r="E11" s="132" t="s">
        <v>230</v>
      </c>
      <c r="F11" s="132" t="s">
        <v>229</v>
      </c>
      <c r="G11" s="132"/>
      <c r="H11" s="132" t="s">
        <v>280</v>
      </c>
      <c r="I11" s="133">
        <v>4</v>
      </c>
      <c r="J11" s="143"/>
      <c r="K11" s="142" t="s">
        <v>70</v>
      </c>
      <c r="L11" s="141" t="s">
        <v>228</v>
      </c>
      <c r="M11" s="99"/>
      <c r="N11" s="100"/>
      <c r="O11" s="100"/>
      <c r="P11" s="99"/>
      <c r="Q11" s="100"/>
      <c r="R11" s="101"/>
    </row>
    <row r="12" spans="1:18" ht="17.399999999999999" customHeight="1">
      <c r="A12" s="102">
        <v>10</v>
      </c>
      <c r="B12" s="131">
        <v>391</v>
      </c>
      <c r="C12" s="131"/>
      <c r="D12" s="131" t="s">
        <v>150</v>
      </c>
      <c r="E12" s="132" t="s">
        <v>227</v>
      </c>
      <c r="F12" s="132" t="s">
        <v>226</v>
      </c>
      <c r="G12" s="132"/>
      <c r="H12" s="132" t="s">
        <v>280</v>
      </c>
      <c r="I12" s="133">
        <v>4</v>
      </c>
      <c r="J12" s="143"/>
      <c r="K12" s="142" t="s">
        <v>70</v>
      </c>
      <c r="L12" s="141" t="s">
        <v>225</v>
      </c>
      <c r="M12" s="99"/>
      <c r="N12" s="100"/>
      <c r="O12" s="100"/>
      <c r="P12" s="99"/>
      <c r="Q12" s="100"/>
      <c r="R12" s="101"/>
    </row>
    <row r="13" spans="1:18" ht="17.399999999999999" customHeight="1">
      <c r="A13" s="102">
        <v>11</v>
      </c>
      <c r="B13" s="131">
        <v>418</v>
      </c>
      <c r="C13" s="131"/>
      <c r="D13" s="131" t="s">
        <v>150</v>
      </c>
      <c r="E13" s="132" t="s">
        <v>239</v>
      </c>
      <c r="F13" s="132" t="s">
        <v>238</v>
      </c>
      <c r="G13" s="132"/>
      <c r="H13" s="132" t="s">
        <v>280</v>
      </c>
      <c r="I13" s="133">
        <v>5</v>
      </c>
      <c r="J13" s="143"/>
      <c r="K13" s="142" t="s">
        <v>70</v>
      </c>
      <c r="L13" s="141" t="s">
        <v>237</v>
      </c>
      <c r="M13" s="99"/>
      <c r="N13" s="100"/>
      <c r="O13" s="100"/>
      <c r="P13" s="99"/>
      <c r="Q13" s="100"/>
      <c r="R13" s="101"/>
    </row>
    <row r="14" spans="1:18" ht="17.399999999999999" customHeight="1">
      <c r="A14" s="102">
        <v>12</v>
      </c>
      <c r="B14" s="131">
        <v>417</v>
      </c>
      <c r="C14" s="131"/>
      <c r="D14" s="131" t="s">
        <v>150</v>
      </c>
      <c r="E14" s="132" t="s">
        <v>236</v>
      </c>
      <c r="F14" s="132" t="s">
        <v>235</v>
      </c>
      <c r="G14" s="132"/>
      <c r="H14" s="132" t="s">
        <v>280</v>
      </c>
      <c r="I14" s="133">
        <v>5</v>
      </c>
      <c r="J14" s="161"/>
      <c r="K14" s="142" t="s">
        <v>70</v>
      </c>
      <c r="L14" s="141" t="s">
        <v>234</v>
      </c>
      <c r="M14" s="99"/>
      <c r="N14" s="100"/>
      <c r="O14" s="100"/>
      <c r="P14" s="99"/>
      <c r="Q14" s="100"/>
      <c r="R14" s="101"/>
    </row>
    <row r="15" spans="1:18" ht="17.399999999999999" customHeight="1">
      <c r="A15" s="102">
        <v>13</v>
      </c>
      <c r="B15" s="131">
        <v>854</v>
      </c>
      <c r="C15" s="131"/>
      <c r="D15" s="131" t="s">
        <v>150</v>
      </c>
      <c r="E15" s="132" t="s">
        <v>233</v>
      </c>
      <c r="F15" s="132" t="s">
        <v>232</v>
      </c>
      <c r="G15" s="132"/>
      <c r="H15" s="132" t="s">
        <v>280</v>
      </c>
      <c r="I15" s="133">
        <v>6</v>
      </c>
      <c r="J15" s="143"/>
      <c r="K15" s="142" t="s">
        <v>70</v>
      </c>
      <c r="L15" s="141" t="s">
        <v>231</v>
      </c>
      <c r="M15" s="99"/>
      <c r="N15" s="100"/>
      <c r="O15" s="100"/>
      <c r="P15" s="99"/>
      <c r="Q15" s="100"/>
      <c r="R15" s="101"/>
    </row>
    <row r="16" spans="1:18" ht="17.399999999999999" customHeight="1">
      <c r="A16" s="102">
        <v>14</v>
      </c>
      <c r="B16" s="131">
        <v>102</v>
      </c>
      <c r="C16" s="131"/>
      <c r="D16" s="131" t="s">
        <v>150</v>
      </c>
      <c r="E16" s="144" t="s">
        <v>170</v>
      </c>
      <c r="F16" s="132" t="s">
        <v>169</v>
      </c>
      <c r="G16" s="132"/>
      <c r="H16" s="132" t="s">
        <v>350</v>
      </c>
      <c r="I16" s="133">
        <v>5</v>
      </c>
      <c r="J16" s="143"/>
      <c r="K16" s="142"/>
      <c r="L16" s="141"/>
      <c r="M16" s="142"/>
      <c r="N16" s="141"/>
      <c r="O16" s="141"/>
      <c r="P16" s="142" t="s">
        <v>70</v>
      </c>
      <c r="Q16" s="141"/>
      <c r="R16" s="140"/>
    </row>
    <row r="17" spans="1:18" ht="17.399999999999999" customHeight="1">
      <c r="A17" s="102">
        <v>15</v>
      </c>
      <c r="B17" s="131">
        <v>105</v>
      </c>
      <c r="C17" s="131"/>
      <c r="D17" s="131" t="s">
        <v>150</v>
      </c>
      <c r="E17" s="144" t="s">
        <v>168</v>
      </c>
      <c r="F17" s="132" t="s">
        <v>167</v>
      </c>
      <c r="G17" s="132"/>
      <c r="H17" s="132" t="s">
        <v>350</v>
      </c>
      <c r="I17" s="133">
        <v>5</v>
      </c>
      <c r="J17" s="143"/>
      <c r="K17" s="142"/>
      <c r="L17" s="141"/>
      <c r="M17" s="142"/>
      <c r="N17" s="141"/>
      <c r="O17" s="141"/>
      <c r="P17" s="142" t="s">
        <v>70</v>
      </c>
      <c r="Q17" s="141"/>
      <c r="R17" s="140"/>
    </row>
    <row r="18" spans="1:18" ht="17.399999999999999" customHeight="1">
      <c r="A18" s="102">
        <v>16</v>
      </c>
      <c r="B18" s="131">
        <v>113</v>
      </c>
      <c r="C18" s="131"/>
      <c r="D18" s="131" t="s">
        <v>150</v>
      </c>
      <c r="E18" s="144" t="s">
        <v>166</v>
      </c>
      <c r="F18" s="132" t="s">
        <v>165</v>
      </c>
      <c r="G18" s="132"/>
      <c r="H18" s="132" t="s">
        <v>350</v>
      </c>
      <c r="I18" s="133">
        <v>5</v>
      </c>
      <c r="J18" s="143"/>
      <c r="K18" s="142"/>
      <c r="L18" s="141"/>
      <c r="M18" s="142"/>
      <c r="N18" s="141"/>
      <c r="O18" s="141"/>
      <c r="P18" s="142" t="s">
        <v>70</v>
      </c>
      <c r="Q18" s="141"/>
      <c r="R18" s="140"/>
    </row>
    <row r="19" spans="1:18" ht="17.399999999999999" customHeight="1">
      <c r="A19" s="102">
        <v>17</v>
      </c>
      <c r="B19" s="131">
        <v>116</v>
      </c>
      <c r="C19" s="131"/>
      <c r="D19" s="131" t="s">
        <v>150</v>
      </c>
      <c r="E19" s="144" t="s">
        <v>164</v>
      </c>
      <c r="F19" s="132" t="s">
        <v>163</v>
      </c>
      <c r="G19" s="132"/>
      <c r="H19" s="132" t="s">
        <v>350</v>
      </c>
      <c r="I19" s="133">
        <v>5</v>
      </c>
      <c r="J19" s="143"/>
      <c r="K19" s="142"/>
      <c r="L19" s="141"/>
      <c r="M19" s="142"/>
      <c r="N19" s="141"/>
      <c r="O19" s="141"/>
      <c r="P19" s="142" t="s">
        <v>70</v>
      </c>
      <c r="Q19" s="141"/>
      <c r="R19" s="140"/>
    </row>
    <row r="20" spans="1:18" ht="17.399999999999999" customHeight="1">
      <c r="A20" s="102">
        <v>18</v>
      </c>
      <c r="B20" s="131">
        <v>104</v>
      </c>
      <c r="C20" s="131"/>
      <c r="D20" s="131" t="s">
        <v>150</v>
      </c>
      <c r="E20" s="144" t="s">
        <v>160</v>
      </c>
      <c r="F20" s="132" t="s">
        <v>159</v>
      </c>
      <c r="G20" s="132"/>
      <c r="H20" s="132" t="s">
        <v>350</v>
      </c>
      <c r="I20" s="133">
        <v>5</v>
      </c>
      <c r="J20" s="143"/>
      <c r="K20" s="142"/>
      <c r="L20" s="141"/>
      <c r="M20" s="142"/>
      <c r="N20" s="141"/>
      <c r="O20" s="141"/>
      <c r="P20" s="142" t="s">
        <v>70</v>
      </c>
      <c r="Q20" s="141"/>
      <c r="R20" s="140"/>
    </row>
    <row r="21" spans="1:18" ht="17.399999999999999" customHeight="1">
      <c r="A21" s="102">
        <v>19</v>
      </c>
      <c r="B21" s="131">
        <v>100</v>
      </c>
      <c r="C21" s="131"/>
      <c r="D21" s="131" t="s">
        <v>150</v>
      </c>
      <c r="E21" s="132" t="s">
        <v>172</v>
      </c>
      <c r="F21" s="132" t="s">
        <v>171</v>
      </c>
      <c r="G21" s="132"/>
      <c r="H21" s="132" t="s">
        <v>350</v>
      </c>
      <c r="I21" s="133">
        <v>6</v>
      </c>
      <c r="J21" s="143"/>
      <c r="K21" s="142"/>
      <c r="L21" s="141"/>
      <c r="M21" s="142"/>
      <c r="N21" s="141"/>
      <c r="O21" s="141"/>
      <c r="P21" s="142" t="s">
        <v>70</v>
      </c>
      <c r="Q21" s="141"/>
      <c r="R21" s="140"/>
    </row>
    <row r="22" spans="1:18" ht="17.399999999999999" customHeight="1">
      <c r="A22" s="102">
        <v>20</v>
      </c>
      <c r="B22" s="145">
        <v>118</v>
      </c>
      <c r="C22" s="146"/>
      <c r="D22" s="145" t="s">
        <v>150</v>
      </c>
      <c r="E22" s="144" t="s">
        <v>156</v>
      </c>
      <c r="F22" s="132" t="s">
        <v>155</v>
      </c>
      <c r="G22" s="132"/>
      <c r="H22" s="132" t="s">
        <v>350</v>
      </c>
      <c r="I22" s="133">
        <v>3</v>
      </c>
      <c r="J22" s="143"/>
      <c r="K22" s="142" t="s">
        <v>70</v>
      </c>
      <c r="L22" s="141"/>
      <c r="M22" s="142"/>
      <c r="N22" s="141"/>
      <c r="O22" s="141"/>
      <c r="P22" s="142"/>
      <c r="Q22" s="141"/>
      <c r="R22" s="140"/>
    </row>
    <row r="23" spans="1:18" ht="17.399999999999999" customHeight="1">
      <c r="A23" s="102">
        <v>21</v>
      </c>
      <c r="B23" s="145">
        <v>119</v>
      </c>
      <c r="C23" s="131"/>
      <c r="D23" s="145" t="s">
        <v>150</v>
      </c>
      <c r="E23" s="147" t="s">
        <v>154</v>
      </c>
      <c r="F23" s="132" t="s">
        <v>153</v>
      </c>
      <c r="G23" s="132"/>
      <c r="H23" s="132" t="s">
        <v>350</v>
      </c>
      <c r="I23" s="133">
        <v>3</v>
      </c>
      <c r="J23" s="143"/>
      <c r="K23" s="142" t="s">
        <v>70</v>
      </c>
      <c r="L23" s="141"/>
      <c r="M23" s="142"/>
      <c r="N23" s="141"/>
      <c r="O23" s="141"/>
      <c r="P23" s="142"/>
      <c r="Q23" s="141"/>
      <c r="R23" s="140"/>
    </row>
    <row r="24" spans="1:18" ht="17.399999999999999" customHeight="1">
      <c r="A24" s="102">
        <v>22</v>
      </c>
      <c r="B24" s="145">
        <v>128</v>
      </c>
      <c r="C24" s="131"/>
      <c r="D24" s="145" t="s">
        <v>150</v>
      </c>
      <c r="E24" s="144" t="s">
        <v>152</v>
      </c>
      <c r="F24" s="132" t="s">
        <v>151</v>
      </c>
      <c r="G24" s="132"/>
      <c r="H24" s="132" t="s">
        <v>350</v>
      </c>
      <c r="I24" s="133">
        <v>3</v>
      </c>
      <c r="J24" s="143"/>
      <c r="K24" s="142" t="s">
        <v>70</v>
      </c>
      <c r="L24" s="141"/>
      <c r="M24" s="142"/>
      <c r="N24" s="141"/>
      <c r="O24" s="141"/>
      <c r="P24" s="142"/>
      <c r="Q24" s="141"/>
      <c r="R24" s="140"/>
    </row>
    <row r="25" spans="1:18" ht="17.399999999999999" customHeight="1">
      <c r="A25" s="102">
        <v>23</v>
      </c>
      <c r="B25" s="145">
        <v>129</v>
      </c>
      <c r="C25" s="131"/>
      <c r="D25" s="145" t="s">
        <v>150</v>
      </c>
      <c r="E25" s="144" t="s">
        <v>149</v>
      </c>
      <c r="F25" s="132" t="s">
        <v>148</v>
      </c>
      <c r="G25" s="132"/>
      <c r="H25" s="132" t="s">
        <v>350</v>
      </c>
      <c r="I25" s="133">
        <v>3</v>
      </c>
      <c r="J25" s="143"/>
      <c r="K25" s="142" t="s">
        <v>70</v>
      </c>
      <c r="L25" s="141"/>
      <c r="M25" s="142"/>
      <c r="N25" s="141"/>
      <c r="O25" s="141"/>
      <c r="P25" s="142"/>
      <c r="Q25" s="141"/>
      <c r="R25" s="140"/>
    </row>
    <row r="26" spans="1:18" ht="17.399999999999999" customHeight="1">
      <c r="A26" s="102">
        <v>24</v>
      </c>
      <c r="B26" s="131">
        <v>98</v>
      </c>
      <c r="C26" s="131"/>
      <c r="D26" s="131" t="s">
        <v>150</v>
      </c>
      <c r="E26" s="144" t="s">
        <v>158</v>
      </c>
      <c r="F26" s="132" t="s">
        <v>157</v>
      </c>
      <c r="G26" s="132"/>
      <c r="H26" s="132" t="s">
        <v>350</v>
      </c>
      <c r="I26" s="133">
        <v>4</v>
      </c>
      <c r="J26" s="143"/>
      <c r="K26" s="142" t="s">
        <v>70</v>
      </c>
      <c r="L26" s="141"/>
      <c r="M26" s="142"/>
      <c r="N26" s="141"/>
      <c r="O26" s="141"/>
      <c r="P26" s="142"/>
      <c r="Q26" s="141"/>
      <c r="R26" s="140"/>
    </row>
    <row r="27" spans="1:18" ht="17.399999999999999" customHeight="1">
      <c r="A27" s="102">
        <v>25</v>
      </c>
      <c r="B27" s="131">
        <v>130</v>
      </c>
      <c r="C27" s="131"/>
      <c r="D27" s="131" t="s">
        <v>150</v>
      </c>
      <c r="E27" s="144" t="s">
        <v>162</v>
      </c>
      <c r="F27" s="132" t="s">
        <v>161</v>
      </c>
      <c r="G27" s="132"/>
      <c r="H27" s="132" t="s">
        <v>350</v>
      </c>
      <c r="I27" s="133">
        <v>5</v>
      </c>
      <c r="J27" s="143"/>
      <c r="K27" s="142" t="s">
        <v>70</v>
      </c>
      <c r="L27" s="141"/>
      <c r="M27" s="142"/>
      <c r="N27" s="141"/>
      <c r="O27" s="141"/>
      <c r="P27" s="142"/>
      <c r="Q27" s="141"/>
      <c r="R27" s="140"/>
    </row>
    <row r="28" spans="1:18" ht="17.399999999999999" customHeight="1">
      <c r="A28" s="102">
        <v>26</v>
      </c>
      <c r="B28" s="131">
        <v>741</v>
      </c>
      <c r="C28" s="131"/>
      <c r="D28" s="131" t="s">
        <v>67</v>
      </c>
      <c r="E28" s="132" t="s">
        <v>88</v>
      </c>
      <c r="F28" s="132" t="s">
        <v>89</v>
      </c>
      <c r="G28" s="132"/>
      <c r="H28" s="132" t="s">
        <v>277</v>
      </c>
      <c r="I28" s="133">
        <v>5</v>
      </c>
      <c r="J28" s="143"/>
      <c r="K28" s="142"/>
      <c r="L28" s="141"/>
      <c r="M28" s="142" t="s">
        <v>70</v>
      </c>
      <c r="N28" s="141" t="s">
        <v>90</v>
      </c>
      <c r="O28" s="141" t="s">
        <v>91</v>
      </c>
      <c r="P28" s="142"/>
      <c r="Q28" s="141"/>
      <c r="R28" s="140"/>
    </row>
    <row r="29" spans="1:18" ht="17.399999999999999" customHeight="1">
      <c r="A29" s="102">
        <v>27</v>
      </c>
      <c r="B29" s="131">
        <v>743</v>
      </c>
      <c r="C29" s="131"/>
      <c r="D29" s="131" t="s">
        <v>67</v>
      </c>
      <c r="E29" s="132" t="s">
        <v>92</v>
      </c>
      <c r="F29" s="132" t="s">
        <v>93</v>
      </c>
      <c r="G29" s="132"/>
      <c r="H29" s="132" t="s">
        <v>277</v>
      </c>
      <c r="I29" s="133">
        <v>5</v>
      </c>
      <c r="J29" s="143"/>
      <c r="K29" s="142"/>
      <c r="L29" s="141"/>
      <c r="M29" s="142" t="s">
        <v>70</v>
      </c>
      <c r="N29" s="141" t="s">
        <v>94</v>
      </c>
      <c r="O29" s="141" t="s">
        <v>91</v>
      </c>
      <c r="P29" s="142"/>
      <c r="Q29" s="141"/>
      <c r="R29" s="140"/>
    </row>
    <row r="30" spans="1:18" ht="17.399999999999999" customHeight="1">
      <c r="A30" s="102">
        <v>28</v>
      </c>
      <c r="B30" s="131">
        <v>737</v>
      </c>
      <c r="C30" s="131"/>
      <c r="D30" s="131" t="s">
        <v>67</v>
      </c>
      <c r="E30" s="132" t="s">
        <v>84</v>
      </c>
      <c r="F30" s="132" t="s">
        <v>85</v>
      </c>
      <c r="G30" s="132"/>
      <c r="H30" s="132" t="s">
        <v>277</v>
      </c>
      <c r="I30" s="133">
        <v>5</v>
      </c>
      <c r="J30" s="160"/>
      <c r="K30" s="142"/>
      <c r="L30" s="141"/>
      <c r="M30" s="142"/>
      <c r="N30" s="141"/>
      <c r="O30" s="141"/>
      <c r="P30" s="142" t="s">
        <v>70</v>
      </c>
      <c r="Q30" s="141" t="s">
        <v>86</v>
      </c>
      <c r="R30" s="140" t="s">
        <v>87</v>
      </c>
    </row>
    <row r="31" spans="1:18" ht="17.399999999999999" customHeight="1">
      <c r="A31" s="102">
        <v>29</v>
      </c>
      <c r="B31" s="97">
        <v>1116</v>
      </c>
      <c r="C31" s="97"/>
      <c r="D31" s="131" t="s">
        <v>150</v>
      </c>
      <c r="E31" s="219" t="s">
        <v>439</v>
      </c>
      <c r="F31" s="219" t="s">
        <v>440</v>
      </c>
      <c r="G31" s="97"/>
      <c r="H31" s="132" t="s">
        <v>277</v>
      </c>
      <c r="I31" s="133">
        <v>3</v>
      </c>
      <c r="J31" s="98"/>
      <c r="K31" s="142" t="s">
        <v>70</v>
      </c>
      <c r="L31" s="141" t="s">
        <v>441</v>
      </c>
      <c r="M31" s="99"/>
      <c r="N31" s="100"/>
      <c r="O31" s="100"/>
      <c r="P31" s="99"/>
      <c r="Q31" s="100"/>
      <c r="R31" s="101"/>
    </row>
    <row r="32" spans="1:18" ht="17.399999999999999" customHeight="1">
      <c r="A32" s="102">
        <v>30</v>
      </c>
      <c r="B32" s="131">
        <v>1105</v>
      </c>
      <c r="C32" s="131"/>
      <c r="D32" s="131" t="s">
        <v>67</v>
      </c>
      <c r="E32" s="132" t="s">
        <v>110</v>
      </c>
      <c r="F32" s="132" t="s">
        <v>111</v>
      </c>
      <c r="G32" s="132"/>
      <c r="H32" s="132" t="s">
        <v>277</v>
      </c>
      <c r="I32" s="133">
        <v>4</v>
      </c>
      <c r="J32" s="143"/>
      <c r="K32" s="142" t="s">
        <v>70</v>
      </c>
      <c r="L32" s="141" t="s">
        <v>112</v>
      </c>
      <c r="M32" s="142"/>
      <c r="N32" s="141"/>
      <c r="O32" s="141"/>
      <c r="P32" s="142"/>
      <c r="Q32" s="141"/>
      <c r="R32" s="140"/>
    </row>
    <row r="33" spans="1:18" ht="17.399999999999999" customHeight="1">
      <c r="A33" s="102">
        <v>31</v>
      </c>
      <c r="B33" s="131">
        <v>1120</v>
      </c>
      <c r="C33" s="131"/>
      <c r="D33" s="131" t="s">
        <v>67</v>
      </c>
      <c r="E33" s="132" t="s">
        <v>101</v>
      </c>
      <c r="F33" s="132" t="s">
        <v>102</v>
      </c>
      <c r="G33" s="132"/>
      <c r="H33" s="132" t="s">
        <v>277</v>
      </c>
      <c r="I33" s="133">
        <v>4</v>
      </c>
      <c r="J33" s="143"/>
      <c r="K33" s="142" t="s">
        <v>70</v>
      </c>
      <c r="L33" s="141" t="s">
        <v>103</v>
      </c>
      <c r="M33" s="142"/>
      <c r="N33" s="141"/>
      <c r="O33" s="141"/>
      <c r="P33" s="142"/>
      <c r="Q33" s="141"/>
      <c r="R33" s="140"/>
    </row>
    <row r="34" spans="1:18" ht="17.399999999999999" customHeight="1">
      <c r="A34" s="102">
        <v>32</v>
      </c>
      <c r="B34" s="131">
        <v>748</v>
      </c>
      <c r="C34" s="131"/>
      <c r="D34" s="131" t="s">
        <v>67</v>
      </c>
      <c r="E34" s="132" t="s">
        <v>95</v>
      </c>
      <c r="F34" s="132" t="s">
        <v>96</v>
      </c>
      <c r="G34" s="132"/>
      <c r="H34" s="132" t="s">
        <v>277</v>
      </c>
      <c r="I34" s="133">
        <v>4</v>
      </c>
      <c r="J34" s="143"/>
      <c r="K34" s="142" t="s">
        <v>70</v>
      </c>
      <c r="L34" s="141" t="s">
        <v>97</v>
      </c>
      <c r="M34" s="142"/>
      <c r="N34" s="141"/>
      <c r="O34" s="141"/>
      <c r="P34" s="142"/>
      <c r="Q34" s="141"/>
      <c r="R34" s="140"/>
    </row>
    <row r="35" spans="1:18" ht="17.399999999999999" customHeight="1">
      <c r="A35" s="102">
        <v>33</v>
      </c>
      <c r="B35" s="131">
        <v>731</v>
      </c>
      <c r="C35" s="131"/>
      <c r="D35" s="131" t="s">
        <v>67</v>
      </c>
      <c r="E35" s="132" t="s">
        <v>107</v>
      </c>
      <c r="F35" s="132" t="s">
        <v>108</v>
      </c>
      <c r="G35" s="132"/>
      <c r="H35" s="132" t="s">
        <v>277</v>
      </c>
      <c r="I35" s="133">
        <v>4</v>
      </c>
      <c r="J35" s="143"/>
      <c r="K35" s="142" t="s">
        <v>70</v>
      </c>
      <c r="L35" s="141" t="s">
        <v>109</v>
      </c>
      <c r="M35" s="142"/>
      <c r="N35" s="141"/>
      <c r="O35" s="141"/>
      <c r="P35" s="142"/>
      <c r="Q35" s="141"/>
      <c r="R35" s="140"/>
    </row>
    <row r="36" spans="1:18" ht="17.399999999999999" customHeight="1">
      <c r="A36" s="102">
        <v>34</v>
      </c>
      <c r="B36" s="131">
        <v>1111</v>
      </c>
      <c r="C36" s="131"/>
      <c r="D36" s="131" t="s">
        <v>67</v>
      </c>
      <c r="E36" s="132" t="s">
        <v>98</v>
      </c>
      <c r="F36" s="132" t="s">
        <v>99</v>
      </c>
      <c r="G36" s="132"/>
      <c r="H36" s="132" t="s">
        <v>277</v>
      </c>
      <c r="I36" s="133">
        <v>4</v>
      </c>
      <c r="J36" s="143"/>
      <c r="K36" s="142" t="s">
        <v>70</v>
      </c>
      <c r="L36" s="141" t="s">
        <v>100</v>
      </c>
      <c r="M36" s="142"/>
      <c r="N36" s="141"/>
      <c r="O36" s="141"/>
      <c r="P36" s="142"/>
      <c r="Q36" s="141"/>
      <c r="R36" s="140"/>
    </row>
    <row r="37" spans="1:18" ht="17.399999999999999" customHeight="1">
      <c r="A37" s="102">
        <v>35</v>
      </c>
      <c r="B37" s="131">
        <v>1302</v>
      </c>
      <c r="C37" s="131"/>
      <c r="D37" s="131" t="s">
        <v>67</v>
      </c>
      <c r="E37" s="132" t="s">
        <v>104</v>
      </c>
      <c r="F37" s="132" t="s">
        <v>105</v>
      </c>
      <c r="G37" s="132"/>
      <c r="H37" s="132" t="s">
        <v>277</v>
      </c>
      <c r="I37" s="133">
        <v>4</v>
      </c>
      <c r="J37" s="143"/>
      <c r="K37" s="142" t="s">
        <v>70</v>
      </c>
      <c r="L37" s="141" t="s">
        <v>106</v>
      </c>
      <c r="M37" s="142"/>
      <c r="N37" s="141"/>
      <c r="O37" s="140"/>
      <c r="P37" s="142"/>
      <c r="Q37" s="141"/>
      <c r="R37" s="140"/>
    </row>
    <row r="38" spans="1:18" ht="17.399999999999999" customHeight="1">
      <c r="A38" s="102">
        <v>36</v>
      </c>
      <c r="B38" s="219">
        <v>744</v>
      </c>
      <c r="C38" s="97"/>
      <c r="D38" s="131" t="s">
        <v>150</v>
      </c>
      <c r="E38" s="219" t="s">
        <v>426</v>
      </c>
      <c r="F38" s="219" t="s">
        <v>425</v>
      </c>
      <c r="G38" s="97"/>
      <c r="H38" s="132" t="s">
        <v>277</v>
      </c>
      <c r="I38" s="133">
        <v>5</v>
      </c>
      <c r="J38" s="224"/>
      <c r="K38" s="142" t="s">
        <v>70</v>
      </c>
      <c r="L38" s="141" t="s">
        <v>427</v>
      </c>
      <c r="M38" s="99"/>
      <c r="N38" s="100"/>
      <c r="O38" s="101"/>
      <c r="P38" s="99"/>
      <c r="Q38" s="100"/>
      <c r="R38" s="101"/>
    </row>
    <row r="39" spans="1:18" ht="17.399999999999999" customHeight="1">
      <c r="A39" s="102">
        <v>37</v>
      </c>
      <c r="B39" s="131">
        <v>734</v>
      </c>
      <c r="C39" s="131"/>
      <c r="D39" s="131" t="s">
        <v>67</v>
      </c>
      <c r="E39" s="132" t="s">
        <v>68</v>
      </c>
      <c r="F39" s="132" t="s">
        <v>69</v>
      </c>
      <c r="G39" s="132"/>
      <c r="H39" s="132" t="s">
        <v>277</v>
      </c>
      <c r="I39" s="133">
        <v>6</v>
      </c>
      <c r="J39" s="143"/>
      <c r="K39" s="142" t="s">
        <v>70</v>
      </c>
      <c r="L39" s="141" t="s">
        <v>71</v>
      </c>
      <c r="M39" s="142"/>
      <c r="N39" s="141"/>
      <c r="O39" s="140"/>
      <c r="P39" s="142"/>
      <c r="Q39" s="141"/>
      <c r="R39" s="140"/>
    </row>
    <row r="40" spans="1:18" ht="17.399999999999999" customHeight="1">
      <c r="A40" s="102">
        <v>38</v>
      </c>
      <c r="B40" s="131">
        <v>746</v>
      </c>
      <c r="C40" s="131"/>
      <c r="D40" s="131" t="s">
        <v>67</v>
      </c>
      <c r="E40" s="132" t="s">
        <v>78</v>
      </c>
      <c r="F40" s="132" t="s">
        <v>79</v>
      </c>
      <c r="G40" s="132"/>
      <c r="H40" s="132" t="s">
        <v>277</v>
      </c>
      <c r="I40" s="133">
        <v>6</v>
      </c>
      <c r="J40" s="143"/>
      <c r="K40" s="142" t="s">
        <v>70</v>
      </c>
      <c r="L40" s="141" t="s">
        <v>80</v>
      </c>
      <c r="M40" s="142"/>
      <c r="N40" s="141"/>
      <c r="O40" s="140"/>
      <c r="P40" s="142"/>
      <c r="Q40" s="141"/>
      <c r="R40" s="140"/>
    </row>
    <row r="41" spans="1:18" ht="17.399999999999999" customHeight="1">
      <c r="A41" s="102">
        <v>39</v>
      </c>
      <c r="B41" s="131">
        <v>735</v>
      </c>
      <c r="C41" s="131"/>
      <c r="D41" s="131" t="s">
        <v>67</v>
      </c>
      <c r="E41" s="132" t="s">
        <v>72</v>
      </c>
      <c r="F41" s="132" t="s">
        <v>73</v>
      </c>
      <c r="G41" s="132"/>
      <c r="H41" s="132" t="s">
        <v>277</v>
      </c>
      <c r="I41" s="133">
        <v>6</v>
      </c>
      <c r="J41" s="161"/>
      <c r="K41" s="142" t="s">
        <v>70</v>
      </c>
      <c r="L41" s="141" t="s">
        <v>74</v>
      </c>
      <c r="M41" s="142"/>
      <c r="N41" s="141"/>
      <c r="O41" s="140"/>
      <c r="P41" s="142"/>
      <c r="Q41" s="141"/>
      <c r="R41" s="140"/>
    </row>
    <row r="42" spans="1:18" ht="17.399999999999999" customHeight="1">
      <c r="A42" s="102">
        <v>40</v>
      </c>
      <c r="B42" s="131">
        <v>736</v>
      </c>
      <c r="C42" s="131"/>
      <c r="D42" s="131" t="s">
        <v>67</v>
      </c>
      <c r="E42" s="132" t="s">
        <v>75</v>
      </c>
      <c r="F42" s="132" t="s">
        <v>76</v>
      </c>
      <c r="G42" s="132"/>
      <c r="H42" s="132" t="s">
        <v>277</v>
      </c>
      <c r="I42" s="133">
        <v>6</v>
      </c>
      <c r="J42" s="161"/>
      <c r="K42" s="142" t="s">
        <v>70</v>
      </c>
      <c r="L42" s="141" t="s">
        <v>77</v>
      </c>
      <c r="M42" s="142"/>
      <c r="N42" s="141"/>
      <c r="O42" s="140"/>
      <c r="P42" s="142"/>
      <c r="Q42" s="141"/>
      <c r="R42" s="140"/>
    </row>
    <row r="43" spans="1:18" ht="17.399999999999999" customHeight="1">
      <c r="A43" s="102">
        <v>41</v>
      </c>
      <c r="B43" s="131">
        <v>1301</v>
      </c>
      <c r="C43" s="131"/>
      <c r="D43" s="131" t="s">
        <v>67</v>
      </c>
      <c r="E43" s="132" t="s">
        <v>81</v>
      </c>
      <c r="F43" s="132" t="s">
        <v>82</v>
      </c>
      <c r="G43" s="132"/>
      <c r="H43" s="132" t="s">
        <v>277</v>
      </c>
      <c r="I43" s="133">
        <v>6</v>
      </c>
      <c r="J43" s="143"/>
      <c r="K43" s="142" t="s">
        <v>70</v>
      </c>
      <c r="L43" s="141" t="s">
        <v>83</v>
      </c>
      <c r="M43" s="142"/>
      <c r="N43" s="141"/>
      <c r="O43" s="140"/>
      <c r="P43" s="142"/>
      <c r="Q43" s="141"/>
      <c r="R43" s="140"/>
    </row>
    <row r="44" spans="1:18" ht="17.399999999999999" customHeight="1">
      <c r="A44" s="102">
        <v>42</v>
      </c>
      <c r="B44" s="97"/>
      <c r="C44" s="97"/>
      <c r="D44" s="97"/>
      <c r="E44" s="97"/>
      <c r="F44" s="97"/>
      <c r="G44" s="97"/>
      <c r="H44" s="97"/>
      <c r="I44" s="98"/>
      <c r="J44" s="98"/>
      <c r="K44" s="99"/>
      <c r="L44" s="100"/>
      <c r="M44" s="99"/>
      <c r="N44" s="100"/>
      <c r="O44" s="101"/>
      <c r="P44" s="99"/>
      <c r="Q44" s="100"/>
      <c r="R44" s="101"/>
    </row>
    <row r="45" spans="1:18" ht="17.399999999999999" customHeight="1">
      <c r="A45" s="102">
        <v>43</v>
      </c>
      <c r="B45" s="97"/>
      <c r="C45" s="97"/>
      <c r="D45" s="97"/>
      <c r="E45" s="97"/>
      <c r="F45" s="97"/>
      <c r="G45" s="97"/>
      <c r="H45" s="97"/>
      <c r="I45" s="98"/>
      <c r="J45" s="98"/>
      <c r="K45" s="99"/>
      <c r="L45" s="100"/>
      <c r="M45" s="99"/>
      <c r="N45" s="100"/>
      <c r="O45" s="101"/>
      <c r="P45" s="99"/>
      <c r="Q45" s="100"/>
      <c r="R45" s="101"/>
    </row>
    <row r="46" spans="1:18" ht="17.399999999999999" customHeight="1">
      <c r="A46" s="102">
        <v>44</v>
      </c>
      <c r="B46" s="97"/>
      <c r="C46" s="97"/>
      <c r="D46" s="97"/>
      <c r="E46" s="97"/>
      <c r="F46" s="97"/>
      <c r="G46" s="97"/>
      <c r="H46" s="97"/>
      <c r="I46" s="98"/>
      <c r="J46" s="98"/>
      <c r="K46" s="99"/>
      <c r="L46" s="100"/>
      <c r="M46" s="99"/>
      <c r="N46" s="100"/>
      <c r="O46" s="101"/>
      <c r="P46" s="99"/>
      <c r="Q46" s="100"/>
      <c r="R46" s="101"/>
    </row>
    <row r="47" spans="1:18" ht="17.399999999999999" customHeight="1">
      <c r="A47" s="102">
        <v>45</v>
      </c>
      <c r="B47" s="97"/>
      <c r="C47" s="97"/>
      <c r="D47" s="97"/>
      <c r="E47" s="97"/>
      <c r="F47" s="97"/>
      <c r="G47" s="97"/>
      <c r="H47" s="97"/>
      <c r="I47" s="98"/>
      <c r="J47" s="98"/>
      <c r="K47" s="99"/>
      <c r="L47" s="100"/>
      <c r="M47" s="99"/>
      <c r="N47" s="100"/>
      <c r="O47" s="101"/>
      <c r="P47" s="99"/>
      <c r="Q47" s="100"/>
      <c r="R47" s="101"/>
    </row>
    <row r="48" spans="1:18" ht="17.399999999999999" customHeight="1">
      <c r="A48" s="102">
        <v>46</v>
      </c>
      <c r="B48" s="97"/>
      <c r="C48" s="97"/>
      <c r="D48" s="97"/>
      <c r="E48" s="97"/>
      <c r="F48" s="97"/>
      <c r="G48" s="97"/>
      <c r="H48" s="97"/>
      <c r="I48" s="98"/>
      <c r="J48" s="98"/>
      <c r="K48" s="99"/>
      <c r="L48" s="100"/>
      <c r="M48" s="99"/>
      <c r="N48" s="100"/>
      <c r="O48" s="101"/>
      <c r="P48" s="99"/>
      <c r="Q48" s="100"/>
      <c r="R48" s="101"/>
    </row>
    <row r="49" spans="1:18" ht="17.399999999999999" customHeight="1">
      <c r="A49" s="102">
        <v>47</v>
      </c>
      <c r="B49" s="97"/>
      <c r="C49" s="97"/>
      <c r="D49" s="97"/>
      <c r="E49" s="97"/>
      <c r="F49" s="97"/>
      <c r="G49" s="97"/>
      <c r="H49" s="97"/>
      <c r="I49" s="98"/>
      <c r="J49" s="98"/>
      <c r="K49" s="99"/>
      <c r="L49" s="100"/>
      <c r="M49" s="99"/>
      <c r="N49" s="100"/>
      <c r="O49" s="101"/>
      <c r="P49" s="99"/>
      <c r="Q49" s="100"/>
      <c r="R49" s="101"/>
    </row>
    <row r="50" spans="1:18" ht="17.399999999999999" customHeight="1">
      <c r="A50" s="102">
        <v>48</v>
      </c>
      <c r="B50" s="97"/>
      <c r="C50" s="97"/>
      <c r="D50" s="97"/>
      <c r="E50" s="97"/>
      <c r="F50" s="97"/>
      <c r="G50" s="97"/>
      <c r="H50" s="97"/>
      <c r="I50" s="98"/>
      <c r="J50" s="98"/>
      <c r="K50" s="99"/>
      <c r="L50" s="100"/>
      <c r="M50" s="99"/>
      <c r="N50" s="100"/>
      <c r="O50" s="101"/>
      <c r="P50" s="99"/>
      <c r="Q50" s="100"/>
      <c r="R50" s="101"/>
    </row>
    <row r="51" spans="1:18" ht="17.399999999999999" customHeight="1">
      <c r="A51" s="102">
        <v>49</v>
      </c>
      <c r="B51" s="97"/>
      <c r="C51" s="97"/>
      <c r="D51" s="97"/>
      <c r="E51" s="97"/>
      <c r="F51" s="97"/>
      <c r="G51" s="97"/>
      <c r="H51" s="97"/>
      <c r="I51" s="98"/>
      <c r="J51" s="98"/>
      <c r="K51" s="99"/>
      <c r="L51" s="100"/>
      <c r="M51" s="99"/>
      <c r="N51" s="100"/>
      <c r="O51" s="101"/>
      <c r="P51" s="99"/>
      <c r="Q51" s="100"/>
      <c r="R51" s="101"/>
    </row>
    <row r="52" spans="1:18" ht="17.399999999999999" customHeight="1">
      <c r="A52" s="102">
        <v>50</v>
      </c>
      <c r="B52" s="97"/>
      <c r="C52" s="97"/>
      <c r="D52" s="97"/>
      <c r="E52" s="97"/>
      <c r="F52" s="97"/>
      <c r="G52" s="97"/>
      <c r="H52" s="97"/>
      <c r="I52" s="98"/>
      <c r="J52" s="98"/>
      <c r="K52" s="99"/>
      <c r="L52" s="100"/>
      <c r="M52" s="99"/>
      <c r="N52" s="100"/>
      <c r="O52" s="101"/>
      <c r="P52" s="99"/>
      <c r="Q52" s="100"/>
      <c r="R52" s="101"/>
    </row>
    <row r="53" spans="1:18" ht="17.399999999999999" customHeight="1">
      <c r="A53" s="102">
        <v>51</v>
      </c>
      <c r="B53" s="97"/>
      <c r="C53" s="97"/>
      <c r="D53" s="97"/>
      <c r="E53" s="97"/>
      <c r="F53" s="97"/>
      <c r="G53" s="97"/>
      <c r="H53" s="97"/>
      <c r="I53" s="98"/>
      <c r="J53" s="98"/>
      <c r="K53" s="99"/>
      <c r="L53" s="100"/>
      <c r="M53" s="99"/>
      <c r="N53" s="100"/>
      <c r="O53" s="101"/>
      <c r="P53" s="99"/>
      <c r="Q53" s="100"/>
      <c r="R53" s="101"/>
    </row>
    <row r="54" spans="1:18" ht="17.399999999999999" customHeight="1">
      <c r="A54" s="102">
        <v>52</v>
      </c>
      <c r="B54" s="97"/>
      <c r="C54" s="97"/>
      <c r="D54" s="97"/>
      <c r="E54" s="97"/>
      <c r="F54" s="97"/>
      <c r="G54" s="97"/>
      <c r="H54" s="97"/>
      <c r="I54" s="98"/>
      <c r="J54" s="98"/>
      <c r="K54" s="99"/>
      <c r="L54" s="100"/>
      <c r="M54" s="99"/>
      <c r="N54" s="100"/>
      <c r="O54" s="101"/>
      <c r="P54" s="99"/>
      <c r="Q54" s="100"/>
      <c r="R54" s="101"/>
    </row>
    <row r="55" spans="1:18" ht="17.399999999999999" customHeight="1">
      <c r="A55" s="102">
        <v>53</v>
      </c>
      <c r="B55" s="97"/>
      <c r="C55" s="97"/>
      <c r="D55" s="97"/>
      <c r="E55" s="97"/>
      <c r="F55" s="97"/>
      <c r="G55" s="97"/>
      <c r="H55" s="97"/>
      <c r="I55" s="98"/>
      <c r="J55" s="98"/>
      <c r="K55" s="99"/>
      <c r="L55" s="100"/>
      <c r="M55" s="99"/>
      <c r="N55" s="100"/>
      <c r="O55" s="101"/>
      <c r="P55" s="99"/>
      <c r="Q55" s="100"/>
      <c r="R55" s="101"/>
    </row>
    <row r="56" spans="1:18" ht="17.399999999999999" customHeight="1">
      <c r="A56" s="102">
        <v>54</v>
      </c>
      <c r="B56" s="97"/>
      <c r="C56" s="97"/>
      <c r="D56" s="97"/>
      <c r="E56" s="97"/>
      <c r="F56" s="97"/>
      <c r="G56" s="97"/>
      <c r="H56" s="97"/>
      <c r="I56" s="98"/>
      <c r="J56" s="98"/>
      <c r="K56" s="99"/>
      <c r="L56" s="100"/>
      <c r="M56" s="99"/>
      <c r="N56" s="100"/>
      <c r="O56" s="101"/>
      <c r="P56" s="99"/>
      <c r="Q56" s="100"/>
      <c r="R56" s="101"/>
    </row>
    <row r="57" spans="1:18" ht="17.399999999999999" customHeight="1">
      <c r="A57" s="102">
        <v>55</v>
      </c>
      <c r="B57" s="97"/>
      <c r="C57" s="97"/>
      <c r="D57" s="97"/>
      <c r="E57" s="97"/>
      <c r="F57" s="97"/>
      <c r="G57" s="97"/>
      <c r="H57" s="97"/>
      <c r="I57" s="98"/>
      <c r="J57" s="98"/>
      <c r="K57" s="99"/>
      <c r="L57" s="100"/>
      <c r="M57" s="99"/>
      <c r="N57" s="100"/>
      <c r="O57" s="101"/>
      <c r="P57" s="99"/>
      <c r="Q57" s="100"/>
      <c r="R57" s="101"/>
    </row>
    <row r="58" spans="1:18" ht="17.399999999999999" customHeight="1">
      <c r="A58" s="102">
        <v>56</v>
      </c>
      <c r="B58" s="97"/>
      <c r="C58" s="97"/>
      <c r="D58" s="97"/>
      <c r="E58" s="97"/>
      <c r="F58" s="97"/>
      <c r="G58" s="97"/>
      <c r="H58" s="97"/>
      <c r="I58" s="98"/>
      <c r="J58" s="98"/>
      <c r="K58" s="99"/>
      <c r="L58" s="100"/>
      <c r="M58" s="99"/>
      <c r="N58" s="100"/>
      <c r="O58" s="101"/>
      <c r="P58" s="99"/>
      <c r="Q58" s="100"/>
      <c r="R58" s="101"/>
    </row>
    <row r="59" spans="1:18" ht="17.399999999999999" customHeight="1">
      <c r="A59" s="102">
        <v>57</v>
      </c>
      <c r="B59" s="97"/>
      <c r="C59" s="97"/>
      <c r="D59" s="97"/>
      <c r="E59" s="97"/>
      <c r="F59" s="97"/>
      <c r="G59" s="97"/>
      <c r="H59" s="97"/>
      <c r="I59" s="98"/>
      <c r="J59" s="98"/>
      <c r="K59" s="99"/>
      <c r="L59" s="100"/>
      <c r="M59" s="99"/>
      <c r="N59" s="100"/>
      <c r="O59" s="101"/>
      <c r="P59" s="99"/>
      <c r="Q59" s="100"/>
      <c r="R59" s="101"/>
    </row>
    <row r="60" spans="1:18" ht="17.399999999999999" customHeight="1">
      <c r="A60" s="102">
        <v>58</v>
      </c>
      <c r="B60" s="97"/>
      <c r="C60" s="97"/>
      <c r="D60" s="97"/>
      <c r="E60" s="97"/>
      <c r="F60" s="97"/>
      <c r="G60" s="97"/>
      <c r="H60" s="97"/>
      <c r="I60" s="98"/>
      <c r="J60" s="98"/>
      <c r="K60" s="99"/>
      <c r="L60" s="100"/>
      <c r="M60" s="99"/>
      <c r="N60" s="100"/>
      <c r="O60" s="101"/>
      <c r="P60" s="99"/>
      <c r="Q60" s="100"/>
      <c r="R60" s="101"/>
    </row>
    <row r="61" spans="1:18" ht="17.399999999999999" customHeight="1">
      <c r="A61" s="102">
        <v>59</v>
      </c>
      <c r="B61" s="97"/>
      <c r="C61" s="97"/>
      <c r="D61" s="97"/>
      <c r="E61" s="97"/>
      <c r="F61" s="97"/>
      <c r="G61" s="97"/>
      <c r="H61" s="97"/>
      <c r="I61" s="98"/>
      <c r="J61" s="98"/>
      <c r="K61" s="99"/>
      <c r="L61" s="100"/>
      <c r="M61" s="99"/>
      <c r="N61" s="100"/>
      <c r="O61" s="101"/>
      <c r="P61" s="99"/>
      <c r="Q61" s="100"/>
      <c r="R61" s="101"/>
    </row>
    <row r="62" spans="1:18" ht="17.399999999999999" customHeight="1">
      <c r="A62" s="102">
        <v>60</v>
      </c>
      <c r="B62" s="97"/>
      <c r="C62" s="97"/>
      <c r="D62" s="97"/>
      <c r="E62" s="97"/>
      <c r="F62" s="97"/>
      <c r="G62" s="97"/>
      <c r="H62" s="97"/>
      <c r="I62" s="98"/>
      <c r="J62" s="98"/>
      <c r="K62" s="99"/>
      <c r="L62" s="100"/>
      <c r="M62" s="99"/>
      <c r="N62" s="100"/>
      <c r="O62" s="101"/>
      <c r="P62" s="99"/>
      <c r="Q62" s="100"/>
      <c r="R62" s="101"/>
    </row>
    <row r="63" spans="1:18" ht="17.399999999999999" customHeight="1">
      <c r="A63" s="102">
        <v>61</v>
      </c>
      <c r="B63" s="97"/>
      <c r="C63" s="97"/>
      <c r="D63" s="97"/>
      <c r="E63" s="97"/>
      <c r="F63" s="97"/>
      <c r="G63" s="97"/>
      <c r="H63" s="97"/>
      <c r="I63" s="98"/>
      <c r="J63" s="98"/>
      <c r="K63" s="99"/>
      <c r="L63" s="100"/>
      <c r="M63" s="99"/>
      <c r="N63" s="100"/>
      <c r="O63" s="101"/>
      <c r="P63" s="99"/>
      <c r="Q63" s="100"/>
      <c r="R63" s="101"/>
    </row>
    <row r="64" spans="1:18" ht="17.399999999999999" customHeight="1">
      <c r="A64" s="102">
        <v>62</v>
      </c>
      <c r="B64" s="97"/>
      <c r="C64" s="97"/>
      <c r="D64" s="97"/>
      <c r="E64" s="97"/>
      <c r="F64" s="97"/>
      <c r="G64" s="97"/>
      <c r="H64" s="97"/>
      <c r="I64" s="98"/>
      <c r="J64" s="98"/>
      <c r="K64" s="99"/>
      <c r="L64" s="100"/>
      <c r="M64" s="99"/>
      <c r="N64" s="100"/>
      <c r="O64" s="101"/>
      <c r="P64" s="99"/>
      <c r="Q64" s="100"/>
      <c r="R64" s="101"/>
    </row>
    <row r="65" spans="1:18" ht="17.399999999999999" customHeight="1">
      <c r="A65" s="102">
        <v>63</v>
      </c>
      <c r="B65" s="97"/>
      <c r="C65" s="97"/>
      <c r="D65" s="97"/>
      <c r="E65" s="97"/>
      <c r="F65" s="97"/>
      <c r="G65" s="97"/>
      <c r="H65" s="97"/>
      <c r="I65" s="98"/>
      <c r="J65" s="98"/>
      <c r="K65" s="99"/>
      <c r="L65" s="100"/>
      <c r="M65" s="99"/>
      <c r="N65" s="100"/>
      <c r="O65" s="101"/>
      <c r="P65" s="99"/>
      <c r="Q65" s="100"/>
      <c r="R65" s="101"/>
    </row>
    <row r="66" spans="1:18" ht="17.399999999999999" customHeight="1">
      <c r="A66" s="102">
        <v>64</v>
      </c>
      <c r="B66" s="97"/>
      <c r="C66" s="97"/>
      <c r="D66" s="97"/>
      <c r="E66" s="97"/>
      <c r="F66" s="97"/>
      <c r="G66" s="97"/>
      <c r="H66" s="97"/>
      <c r="I66" s="98"/>
      <c r="J66" s="98"/>
      <c r="K66" s="99"/>
      <c r="L66" s="100"/>
      <c r="M66" s="99"/>
      <c r="N66" s="100"/>
      <c r="O66" s="101"/>
      <c r="P66" s="99"/>
      <c r="Q66" s="100"/>
      <c r="R66" s="101"/>
    </row>
    <row r="67" spans="1:18" ht="17.399999999999999" customHeight="1">
      <c r="A67" s="102">
        <v>65</v>
      </c>
      <c r="B67" s="97"/>
      <c r="C67" s="97"/>
      <c r="D67" s="97"/>
      <c r="E67" s="97"/>
      <c r="F67" s="97"/>
      <c r="G67" s="97"/>
      <c r="H67" s="97"/>
      <c r="I67" s="98"/>
      <c r="J67" s="98"/>
      <c r="K67" s="99"/>
      <c r="L67" s="100"/>
      <c r="M67" s="99"/>
      <c r="N67" s="100"/>
      <c r="O67" s="101"/>
      <c r="P67" s="99"/>
      <c r="Q67" s="100"/>
      <c r="R67" s="101"/>
    </row>
    <row r="68" spans="1:18" ht="17.399999999999999" customHeight="1">
      <c r="A68" s="102">
        <v>66</v>
      </c>
      <c r="B68" s="97"/>
      <c r="C68" s="97"/>
      <c r="D68" s="97"/>
      <c r="E68" s="97"/>
      <c r="F68" s="97"/>
      <c r="G68" s="97"/>
      <c r="H68" s="97"/>
      <c r="I68" s="98"/>
      <c r="J68" s="98"/>
      <c r="K68" s="99"/>
      <c r="L68" s="100"/>
      <c r="M68" s="99"/>
      <c r="N68" s="100"/>
      <c r="O68" s="101"/>
      <c r="P68" s="99"/>
      <c r="Q68" s="100"/>
      <c r="R68" s="101"/>
    </row>
    <row r="69" spans="1:18" ht="17.399999999999999" customHeight="1">
      <c r="A69" s="102">
        <v>67</v>
      </c>
      <c r="B69" s="97"/>
      <c r="C69" s="97"/>
      <c r="D69" s="97"/>
      <c r="E69" s="97"/>
      <c r="F69" s="97"/>
      <c r="G69" s="97"/>
      <c r="H69" s="97"/>
      <c r="I69" s="98"/>
      <c r="J69" s="98"/>
      <c r="K69" s="99"/>
      <c r="L69" s="100"/>
      <c r="M69" s="99"/>
      <c r="N69" s="100"/>
      <c r="O69" s="101"/>
      <c r="P69" s="99"/>
      <c r="Q69" s="100"/>
      <c r="R69" s="101"/>
    </row>
    <row r="70" spans="1:18" ht="17.399999999999999" customHeight="1">
      <c r="A70" s="102">
        <v>68</v>
      </c>
      <c r="B70" s="97"/>
      <c r="C70" s="97"/>
      <c r="D70" s="97"/>
      <c r="E70" s="97"/>
      <c r="F70" s="97"/>
      <c r="G70" s="97"/>
      <c r="H70" s="97"/>
      <c r="I70" s="98"/>
      <c r="J70" s="98"/>
      <c r="K70" s="99"/>
      <c r="L70" s="100"/>
      <c r="M70" s="99"/>
      <c r="N70" s="100"/>
      <c r="O70" s="101"/>
      <c r="P70" s="99"/>
      <c r="Q70" s="100"/>
      <c r="R70" s="101"/>
    </row>
    <row r="71" spans="1:18" ht="17.399999999999999" customHeight="1">
      <c r="A71" s="102">
        <v>69</v>
      </c>
      <c r="B71" s="97"/>
      <c r="C71" s="97"/>
      <c r="D71" s="97"/>
      <c r="E71" s="97"/>
      <c r="F71" s="97"/>
      <c r="G71" s="97"/>
      <c r="H71" s="97"/>
      <c r="I71" s="98"/>
      <c r="J71" s="98"/>
      <c r="K71" s="99"/>
      <c r="L71" s="100"/>
      <c r="M71" s="99"/>
      <c r="N71" s="100"/>
      <c r="O71" s="101"/>
      <c r="P71" s="99"/>
      <c r="Q71" s="100"/>
      <c r="R71" s="101"/>
    </row>
    <row r="72" spans="1:18" ht="17.399999999999999" customHeight="1">
      <c r="A72" s="102">
        <v>70</v>
      </c>
      <c r="B72" s="97"/>
      <c r="C72" s="97"/>
      <c r="D72" s="97"/>
      <c r="E72" s="97"/>
      <c r="F72" s="97"/>
      <c r="G72" s="97"/>
      <c r="H72" s="97"/>
      <c r="I72" s="98"/>
      <c r="J72" s="98"/>
      <c r="K72" s="99"/>
      <c r="L72" s="100"/>
      <c r="M72" s="99"/>
      <c r="N72" s="100"/>
      <c r="O72" s="101"/>
      <c r="P72" s="99"/>
      <c r="Q72" s="100"/>
      <c r="R72" s="101"/>
    </row>
    <row r="73" spans="1:18" ht="17.399999999999999" customHeight="1">
      <c r="A73" s="102">
        <v>71</v>
      </c>
      <c r="B73" s="97"/>
      <c r="C73" s="97"/>
      <c r="D73" s="97"/>
      <c r="E73" s="97"/>
      <c r="F73" s="97"/>
      <c r="G73" s="97"/>
      <c r="H73" s="97"/>
      <c r="I73" s="98"/>
      <c r="J73" s="98"/>
      <c r="K73" s="99"/>
      <c r="L73" s="100"/>
      <c r="M73" s="99"/>
      <c r="N73" s="100"/>
      <c r="O73" s="101"/>
      <c r="P73" s="99"/>
      <c r="Q73" s="100"/>
      <c r="R73" s="101"/>
    </row>
    <row r="74" spans="1:18" ht="17.399999999999999" customHeight="1">
      <c r="A74" s="102">
        <v>72</v>
      </c>
      <c r="B74" s="97"/>
      <c r="C74" s="97"/>
      <c r="D74" s="97"/>
      <c r="E74" s="97"/>
      <c r="F74" s="97"/>
      <c r="G74" s="97"/>
      <c r="H74" s="97"/>
      <c r="I74" s="98"/>
      <c r="J74" s="98"/>
      <c r="K74" s="99"/>
      <c r="L74" s="100"/>
      <c r="M74" s="99"/>
      <c r="N74" s="100"/>
      <c r="O74" s="101"/>
      <c r="P74" s="99"/>
      <c r="Q74" s="100"/>
      <c r="R74" s="101"/>
    </row>
    <row r="75" spans="1:18" ht="17.399999999999999" customHeight="1">
      <c r="A75" s="102">
        <v>73</v>
      </c>
      <c r="B75" s="97"/>
      <c r="C75" s="97"/>
      <c r="D75" s="97"/>
      <c r="E75" s="97"/>
      <c r="F75" s="97"/>
      <c r="G75" s="97"/>
      <c r="H75" s="97"/>
      <c r="I75" s="98"/>
      <c r="J75" s="98"/>
      <c r="K75" s="99"/>
      <c r="L75" s="100"/>
      <c r="M75" s="99"/>
      <c r="N75" s="100"/>
      <c r="O75" s="101"/>
      <c r="P75" s="99"/>
      <c r="Q75" s="100"/>
      <c r="R75" s="101"/>
    </row>
    <row r="76" spans="1:18" ht="17.399999999999999" customHeight="1">
      <c r="A76" s="102">
        <v>74</v>
      </c>
      <c r="B76" s="97"/>
      <c r="C76" s="97"/>
      <c r="D76" s="97"/>
      <c r="E76" s="97"/>
      <c r="F76" s="97"/>
      <c r="G76" s="97"/>
      <c r="H76" s="97"/>
      <c r="I76" s="98"/>
      <c r="J76" s="98"/>
      <c r="K76" s="99"/>
      <c r="L76" s="100"/>
      <c r="M76" s="99"/>
      <c r="N76" s="100"/>
      <c r="O76" s="101"/>
      <c r="P76" s="99"/>
      <c r="Q76" s="100"/>
      <c r="R76" s="101"/>
    </row>
    <row r="77" spans="1:18" ht="17.399999999999999" customHeight="1">
      <c r="A77" s="102">
        <v>75</v>
      </c>
      <c r="B77" s="97"/>
      <c r="C77" s="97"/>
      <c r="D77" s="97"/>
      <c r="E77" s="97"/>
      <c r="F77" s="97"/>
      <c r="G77" s="97"/>
      <c r="H77" s="97"/>
      <c r="I77" s="98"/>
      <c r="J77" s="98"/>
      <c r="K77" s="99"/>
      <c r="L77" s="100"/>
      <c r="M77" s="99"/>
      <c r="N77" s="100"/>
      <c r="O77" s="101"/>
      <c r="P77" s="99"/>
      <c r="Q77" s="100"/>
      <c r="R77" s="101"/>
    </row>
    <row r="78" spans="1:18" ht="17.399999999999999" customHeight="1">
      <c r="A78" s="102">
        <v>76</v>
      </c>
      <c r="B78" s="97"/>
      <c r="C78" s="97"/>
      <c r="D78" s="97"/>
      <c r="E78" s="97"/>
      <c r="F78" s="97"/>
      <c r="G78" s="97"/>
      <c r="H78" s="97"/>
      <c r="I78" s="98"/>
      <c r="J78" s="98"/>
      <c r="K78" s="99"/>
      <c r="L78" s="100"/>
      <c r="M78" s="99"/>
      <c r="N78" s="100"/>
      <c r="O78" s="101"/>
      <c r="P78" s="99"/>
      <c r="Q78" s="100"/>
      <c r="R78" s="101"/>
    </row>
    <row r="79" spans="1:18" ht="17.399999999999999" customHeight="1">
      <c r="A79" s="102">
        <v>77</v>
      </c>
      <c r="B79" s="97"/>
      <c r="C79" s="97"/>
      <c r="D79" s="97"/>
      <c r="E79" s="97"/>
      <c r="F79" s="97"/>
      <c r="G79" s="97"/>
      <c r="H79" s="97"/>
      <c r="I79" s="98"/>
      <c r="J79" s="98"/>
      <c r="K79" s="99"/>
      <c r="L79" s="100"/>
      <c r="M79" s="99"/>
      <c r="N79" s="100"/>
      <c r="O79" s="101"/>
      <c r="P79" s="99"/>
      <c r="Q79" s="100"/>
      <c r="R79" s="101"/>
    </row>
    <row r="80" spans="1:18" ht="17.399999999999999" customHeight="1">
      <c r="A80" s="102">
        <v>78</v>
      </c>
      <c r="B80" s="97"/>
      <c r="C80" s="97"/>
      <c r="D80" s="97"/>
      <c r="E80" s="97"/>
      <c r="F80" s="97"/>
      <c r="G80" s="97"/>
      <c r="H80" s="97"/>
      <c r="I80" s="98"/>
      <c r="J80" s="98"/>
      <c r="K80" s="99"/>
      <c r="L80" s="100"/>
      <c r="M80" s="99"/>
      <c r="N80" s="100"/>
      <c r="O80" s="101"/>
      <c r="P80" s="99"/>
      <c r="Q80" s="100"/>
      <c r="R80" s="101"/>
    </row>
    <row r="81" spans="1:18" ht="17.399999999999999" customHeight="1">
      <c r="A81" s="102">
        <v>79</v>
      </c>
      <c r="B81" s="97"/>
      <c r="C81" s="97"/>
      <c r="D81" s="97"/>
      <c r="E81" s="97"/>
      <c r="F81" s="97"/>
      <c r="G81" s="97"/>
      <c r="H81" s="97"/>
      <c r="I81" s="98"/>
      <c r="J81" s="98"/>
      <c r="K81" s="99"/>
      <c r="L81" s="100"/>
      <c r="M81" s="99"/>
      <c r="N81" s="100"/>
      <c r="O81" s="101"/>
      <c r="P81" s="99"/>
      <c r="Q81" s="100"/>
      <c r="R81" s="101"/>
    </row>
    <row r="82" spans="1:18" ht="17.399999999999999" customHeight="1">
      <c r="A82" s="102">
        <v>80</v>
      </c>
      <c r="B82" s="97"/>
      <c r="C82" s="97"/>
      <c r="D82" s="97"/>
      <c r="E82" s="97"/>
      <c r="F82" s="97"/>
      <c r="G82" s="97"/>
      <c r="H82" s="97"/>
      <c r="I82" s="98"/>
      <c r="J82" s="98"/>
      <c r="K82" s="99"/>
      <c r="L82" s="100"/>
      <c r="M82" s="99"/>
      <c r="N82" s="100"/>
      <c r="O82" s="101"/>
      <c r="P82" s="99"/>
      <c r="Q82" s="100"/>
      <c r="R82" s="101"/>
    </row>
    <row r="83" spans="1:18" ht="17.399999999999999" customHeight="1">
      <c r="A83" s="102">
        <v>81</v>
      </c>
      <c r="B83" s="97"/>
      <c r="C83" s="97"/>
      <c r="D83" s="97"/>
      <c r="E83" s="97"/>
      <c r="F83" s="97"/>
      <c r="G83" s="97"/>
      <c r="H83" s="97"/>
      <c r="I83" s="98"/>
      <c r="J83" s="98"/>
      <c r="K83" s="99"/>
      <c r="L83" s="100"/>
      <c r="M83" s="99"/>
      <c r="N83" s="100"/>
      <c r="O83" s="101"/>
      <c r="P83" s="99"/>
      <c r="Q83" s="100"/>
      <c r="R83" s="101"/>
    </row>
    <row r="84" spans="1:18" ht="17.399999999999999" customHeight="1">
      <c r="A84" s="102">
        <v>82</v>
      </c>
      <c r="B84" s="97"/>
      <c r="C84" s="97"/>
      <c r="D84" s="97"/>
      <c r="E84" s="97"/>
      <c r="F84" s="97"/>
      <c r="G84" s="97"/>
      <c r="H84" s="97"/>
      <c r="I84" s="98"/>
      <c r="J84" s="98"/>
      <c r="K84" s="99"/>
      <c r="L84" s="100"/>
      <c r="M84" s="99"/>
      <c r="N84" s="100"/>
      <c r="O84" s="101"/>
      <c r="P84" s="99"/>
      <c r="Q84" s="100"/>
      <c r="R84" s="101"/>
    </row>
    <row r="85" spans="1:18" ht="17.399999999999999" customHeight="1">
      <c r="A85" s="102">
        <v>83</v>
      </c>
      <c r="B85" s="97"/>
      <c r="C85" s="97"/>
      <c r="D85" s="97"/>
      <c r="E85" s="97"/>
      <c r="F85" s="97"/>
      <c r="G85" s="97"/>
      <c r="H85" s="97"/>
      <c r="I85" s="98"/>
      <c r="J85" s="98"/>
      <c r="K85" s="99"/>
      <c r="L85" s="100"/>
      <c r="M85" s="99"/>
      <c r="N85" s="100"/>
      <c r="O85" s="101"/>
      <c r="P85" s="99"/>
      <c r="Q85" s="100"/>
      <c r="R85" s="101"/>
    </row>
    <row r="86" spans="1:18" ht="17.399999999999999" customHeight="1">
      <c r="A86" s="102">
        <v>84</v>
      </c>
      <c r="B86" s="97"/>
      <c r="C86" s="97"/>
      <c r="D86" s="97"/>
      <c r="E86" s="97"/>
      <c r="F86" s="97"/>
      <c r="G86" s="97"/>
      <c r="H86" s="97"/>
      <c r="I86" s="98"/>
      <c r="J86" s="98"/>
      <c r="K86" s="99"/>
      <c r="L86" s="100"/>
      <c r="M86" s="99"/>
      <c r="N86" s="100"/>
      <c r="O86" s="101"/>
      <c r="P86" s="99"/>
      <c r="Q86" s="100"/>
      <c r="R86" s="101"/>
    </row>
    <row r="87" spans="1:18" ht="17.399999999999999" customHeight="1">
      <c r="A87" s="102">
        <v>85</v>
      </c>
      <c r="B87" s="97"/>
      <c r="C87" s="97"/>
      <c r="D87" s="97"/>
      <c r="E87" s="97"/>
      <c r="F87" s="97"/>
      <c r="G87" s="97"/>
      <c r="H87" s="97"/>
      <c r="I87" s="98"/>
      <c r="J87" s="98"/>
      <c r="K87" s="99"/>
      <c r="L87" s="100"/>
      <c r="M87" s="99"/>
      <c r="N87" s="100"/>
      <c r="O87" s="101"/>
      <c r="P87" s="99"/>
      <c r="Q87" s="100"/>
      <c r="R87" s="101"/>
    </row>
    <row r="88" spans="1:18" ht="17.399999999999999" customHeight="1">
      <c r="A88" s="102">
        <v>86</v>
      </c>
      <c r="B88" s="97"/>
      <c r="C88" s="97"/>
      <c r="D88" s="97"/>
      <c r="E88" s="97"/>
      <c r="F88" s="97"/>
      <c r="G88" s="97"/>
      <c r="H88" s="97"/>
      <c r="I88" s="98"/>
      <c r="J88" s="98"/>
      <c r="K88" s="99"/>
      <c r="L88" s="100"/>
      <c r="M88" s="99"/>
      <c r="N88" s="100"/>
      <c r="O88" s="101"/>
      <c r="P88" s="99"/>
      <c r="Q88" s="100"/>
      <c r="R88" s="101"/>
    </row>
    <row r="89" spans="1:18" ht="17.399999999999999" customHeight="1">
      <c r="A89" s="102">
        <v>87</v>
      </c>
      <c r="B89" s="97"/>
      <c r="C89" s="97"/>
      <c r="D89" s="97"/>
      <c r="E89" s="97"/>
      <c r="F89" s="97"/>
      <c r="G89" s="97"/>
      <c r="H89" s="97"/>
      <c r="I89" s="98"/>
      <c r="J89" s="98"/>
      <c r="K89" s="99"/>
      <c r="L89" s="100"/>
      <c r="M89" s="99"/>
      <c r="N89" s="100"/>
      <c r="O89" s="101"/>
      <c r="P89" s="99"/>
      <c r="Q89" s="100"/>
      <c r="R89" s="101"/>
    </row>
    <row r="90" spans="1:18" ht="17.399999999999999" customHeight="1">
      <c r="A90" s="102">
        <v>88</v>
      </c>
      <c r="B90" s="97"/>
      <c r="C90" s="97"/>
      <c r="D90" s="97"/>
      <c r="E90" s="97"/>
      <c r="F90" s="97"/>
      <c r="G90" s="97"/>
      <c r="H90" s="97"/>
      <c r="I90" s="98"/>
      <c r="J90" s="98"/>
      <c r="K90" s="99"/>
      <c r="L90" s="100"/>
      <c r="M90" s="99"/>
      <c r="N90" s="100"/>
      <c r="O90" s="101"/>
      <c r="P90" s="99"/>
      <c r="Q90" s="100"/>
      <c r="R90" s="101"/>
    </row>
    <row r="91" spans="1:18" ht="17.399999999999999" customHeight="1">
      <c r="A91" s="102">
        <v>89</v>
      </c>
      <c r="B91" s="97"/>
      <c r="C91" s="97"/>
      <c r="D91" s="97"/>
      <c r="E91" s="97"/>
      <c r="F91" s="97"/>
      <c r="G91" s="97"/>
      <c r="H91" s="97"/>
      <c r="I91" s="98"/>
      <c r="J91" s="98"/>
      <c r="K91" s="99"/>
      <c r="L91" s="100"/>
      <c r="M91" s="99"/>
      <c r="N91" s="100"/>
      <c r="O91" s="101"/>
      <c r="P91" s="99"/>
      <c r="Q91" s="100"/>
      <c r="R91" s="101"/>
    </row>
    <row r="92" spans="1:18" ht="17.399999999999999" customHeight="1">
      <c r="A92" s="102">
        <v>90</v>
      </c>
      <c r="B92" s="97"/>
      <c r="C92" s="97"/>
      <c r="D92" s="97"/>
      <c r="E92" s="97"/>
      <c r="F92" s="97"/>
      <c r="G92" s="97"/>
      <c r="H92" s="97"/>
      <c r="I92" s="98"/>
      <c r="J92" s="98"/>
      <c r="K92" s="99"/>
      <c r="L92" s="100"/>
      <c r="M92" s="99"/>
      <c r="N92" s="100"/>
      <c r="O92" s="101"/>
      <c r="P92" s="99"/>
      <c r="Q92" s="100"/>
      <c r="R92" s="101"/>
    </row>
    <row r="93" spans="1:18" ht="17.399999999999999" customHeight="1">
      <c r="A93" s="102">
        <v>91</v>
      </c>
      <c r="B93" s="97"/>
      <c r="C93" s="97"/>
      <c r="D93" s="97"/>
      <c r="E93" s="97"/>
      <c r="F93" s="97"/>
      <c r="G93" s="97"/>
      <c r="H93" s="97"/>
      <c r="I93" s="98"/>
      <c r="J93" s="98"/>
      <c r="K93" s="99"/>
      <c r="L93" s="100"/>
      <c r="M93" s="99"/>
      <c r="N93" s="100"/>
      <c r="O93" s="101"/>
      <c r="P93" s="99"/>
      <c r="Q93" s="100"/>
      <c r="R93" s="101"/>
    </row>
    <row r="94" spans="1:18" ht="17.399999999999999" customHeight="1">
      <c r="A94" s="102">
        <v>92</v>
      </c>
      <c r="B94" s="97"/>
      <c r="C94" s="97"/>
      <c r="D94" s="97"/>
      <c r="E94" s="97"/>
      <c r="F94" s="97"/>
      <c r="G94" s="97"/>
      <c r="H94" s="97"/>
      <c r="I94" s="98"/>
      <c r="J94" s="98"/>
      <c r="K94" s="99"/>
      <c r="L94" s="100"/>
      <c r="M94" s="99"/>
      <c r="N94" s="100"/>
      <c r="O94" s="101"/>
      <c r="P94" s="99"/>
      <c r="Q94" s="100"/>
      <c r="R94" s="101"/>
    </row>
    <row r="95" spans="1:18" ht="17.399999999999999" customHeight="1">
      <c r="A95" s="102">
        <v>93</v>
      </c>
      <c r="B95" s="97"/>
      <c r="C95" s="97"/>
      <c r="D95" s="97"/>
      <c r="E95" s="97"/>
      <c r="F95" s="97"/>
      <c r="G95" s="97"/>
      <c r="H95" s="97"/>
      <c r="I95" s="98"/>
      <c r="J95" s="98"/>
      <c r="K95" s="99"/>
      <c r="L95" s="100"/>
      <c r="M95" s="99"/>
      <c r="N95" s="100"/>
      <c r="O95" s="101"/>
      <c r="P95" s="99"/>
      <c r="Q95" s="100"/>
      <c r="R95" s="101"/>
    </row>
    <row r="96" spans="1:18" ht="17.399999999999999" customHeight="1">
      <c r="A96" s="102">
        <v>94</v>
      </c>
      <c r="B96" s="97"/>
      <c r="C96" s="97"/>
      <c r="D96" s="97"/>
      <c r="E96" s="97"/>
      <c r="F96" s="97"/>
      <c r="G96" s="97"/>
      <c r="H96" s="97"/>
      <c r="I96" s="98"/>
      <c r="J96" s="98"/>
      <c r="K96" s="99"/>
      <c r="L96" s="100"/>
      <c r="M96" s="99"/>
      <c r="N96" s="100"/>
      <c r="O96" s="101"/>
      <c r="P96" s="99"/>
      <c r="Q96" s="100"/>
      <c r="R96" s="101"/>
    </row>
    <row r="97" spans="1:18" ht="17.399999999999999" customHeight="1">
      <c r="A97" s="102">
        <v>95</v>
      </c>
      <c r="B97" s="97"/>
      <c r="C97" s="97"/>
      <c r="D97" s="97"/>
      <c r="E97" s="97"/>
      <c r="F97" s="97"/>
      <c r="G97" s="97"/>
      <c r="H97" s="97"/>
      <c r="I97" s="98"/>
      <c r="J97" s="98"/>
      <c r="K97" s="99"/>
      <c r="L97" s="100"/>
      <c r="M97" s="99"/>
      <c r="N97" s="100"/>
      <c r="O97" s="101"/>
      <c r="P97" s="99"/>
      <c r="Q97" s="100"/>
      <c r="R97" s="101"/>
    </row>
    <row r="98" spans="1:18" ht="17.399999999999999" customHeight="1">
      <c r="A98" s="102">
        <v>96</v>
      </c>
      <c r="B98" s="97"/>
      <c r="C98" s="97"/>
      <c r="D98" s="97"/>
      <c r="E98" s="97"/>
      <c r="F98" s="97"/>
      <c r="G98" s="97"/>
      <c r="H98" s="97"/>
      <c r="I98" s="98"/>
      <c r="J98" s="98"/>
      <c r="K98" s="99"/>
      <c r="L98" s="100"/>
      <c r="M98" s="99"/>
      <c r="N98" s="100"/>
      <c r="O98" s="101"/>
      <c r="P98" s="99"/>
      <c r="Q98" s="100"/>
      <c r="R98" s="101"/>
    </row>
    <row r="99" spans="1:18" ht="17.399999999999999" customHeight="1">
      <c r="A99" s="102">
        <v>97</v>
      </c>
      <c r="B99" s="97"/>
      <c r="C99" s="97"/>
      <c r="D99" s="97"/>
      <c r="E99" s="97"/>
      <c r="F99" s="97"/>
      <c r="G99" s="97"/>
      <c r="H99" s="97"/>
      <c r="I99" s="98"/>
      <c r="J99" s="98"/>
      <c r="K99" s="99"/>
      <c r="L99" s="100"/>
      <c r="M99" s="99"/>
      <c r="N99" s="100"/>
      <c r="O99" s="101"/>
      <c r="P99" s="99"/>
      <c r="Q99" s="100"/>
      <c r="R99" s="101"/>
    </row>
    <row r="100" spans="1:18" ht="17.399999999999999" customHeight="1">
      <c r="A100" s="102">
        <v>98</v>
      </c>
      <c r="B100" s="97"/>
      <c r="C100" s="97"/>
      <c r="D100" s="97"/>
      <c r="E100" s="97"/>
      <c r="F100" s="97"/>
      <c r="G100" s="97"/>
      <c r="H100" s="97"/>
      <c r="I100" s="98"/>
      <c r="J100" s="98"/>
      <c r="K100" s="99"/>
      <c r="L100" s="100"/>
      <c r="M100" s="99"/>
      <c r="N100" s="100"/>
      <c r="O100" s="101"/>
      <c r="P100" s="99"/>
      <c r="Q100" s="100"/>
      <c r="R100" s="101"/>
    </row>
    <row r="101" spans="1:18" ht="17.399999999999999" customHeight="1">
      <c r="A101" s="102">
        <v>99</v>
      </c>
      <c r="B101" s="97"/>
      <c r="C101" s="97"/>
      <c r="D101" s="97"/>
      <c r="E101" s="97"/>
      <c r="F101" s="97"/>
      <c r="G101" s="97"/>
      <c r="H101" s="97"/>
      <c r="I101" s="98"/>
      <c r="J101" s="98"/>
      <c r="K101" s="99"/>
      <c r="L101" s="100"/>
      <c r="M101" s="99"/>
      <c r="N101" s="100"/>
      <c r="O101" s="101"/>
      <c r="P101" s="99"/>
      <c r="Q101" s="100"/>
      <c r="R101" s="101"/>
    </row>
    <row r="102" spans="1:18" ht="17.399999999999999" customHeight="1">
      <c r="A102" s="102">
        <v>100</v>
      </c>
      <c r="B102" s="97"/>
      <c r="C102" s="97"/>
      <c r="D102" s="97"/>
      <c r="E102" s="97"/>
      <c r="F102" s="97"/>
      <c r="G102" s="97"/>
      <c r="H102" s="97"/>
      <c r="I102" s="98"/>
      <c r="J102" s="98"/>
      <c r="K102" s="99"/>
      <c r="L102" s="100"/>
      <c r="M102" s="99"/>
      <c r="N102" s="100"/>
      <c r="O102" s="101"/>
      <c r="P102" s="99"/>
      <c r="Q102" s="100"/>
      <c r="R102" s="101"/>
    </row>
  </sheetData>
  <sheetProtection formatCells="0" formatColumns="0" formatRows="0" insertColumns="0" deleteColumns="0" deleteRows="0"/>
  <sortState xmlns:xlrd2="http://schemas.microsoft.com/office/spreadsheetml/2017/richdata2" ref="B3:R43">
    <sortCondition ref="H3:H43"/>
    <sortCondition ref="M3:M43"/>
    <sortCondition ref="P3:P43"/>
    <sortCondition ref="I3:I43"/>
    <sortCondition ref="L3:L43"/>
  </sortState>
  <mergeCells count="1">
    <mergeCell ref="A1:R1"/>
  </mergeCells>
  <phoneticPr fontId="2"/>
  <conditionalFormatting sqref="B44:R102 B42:C43 J42:J43 M37:R43 E42:G43">
    <cfRule type="cellIs" dxfId="428" priority="35" operator="equal">
      <formula>""</formula>
    </cfRule>
  </conditionalFormatting>
  <conditionalFormatting sqref="K4 I4 B3:G4 I3:M3 L4:M16 P3:P16 B5:K16">
    <cfRule type="cellIs" dxfId="427" priority="32" operator="equal">
      <formula>""</formula>
    </cfRule>
  </conditionalFormatting>
  <conditionalFormatting sqref="J4">
    <cfRule type="expression" dxfId="426" priority="33" stopIfTrue="1">
      <formula>AND($C4=0,$C4&lt;&gt;"")</formula>
    </cfRule>
    <cfRule type="expression" dxfId="425" priority="34" stopIfTrue="1">
      <formula>AND($A4=0,$C4&lt;&gt;"")</formula>
    </cfRule>
  </conditionalFormatting>
  <conditionalFormatting sqref="R3:R16">
    <cfRule type="cellIs" dxfId="424" priority="28" operator="equal">
      <formula>""</formula>
    </cfRule>
  </conditionalFormatting>
  <conditionalFormatting sqref="N3:N16">
    <cfRule type="cellIs" dxfId="423" priority="31" operator="equal">
      <formula>""</formula>
    </cfRule>
  </conditionalFormatting>
  <conditionalFormatting sqref="O3:O16">
    <cfRule type="cellIs" dxfId="422" priority="30" operator="equal">
      <formula>""</formula>
    </cfRule>
  </conditionalFormatting>
  <conditionalFormatting sqref="Q3:Q16">
    <cfRule type="cellIs" dxfId="421" priority="29" operator="equal">
      <formula>""</formula>
    </cfRule>
  </conditionalFormatting>
  <conditionalFormatting sqref="H3:H4">
    <cfRule type="cellIs" dxfId="420" priority="27" operator="equal">
      <formula>""</formula>
    </cfRule>
  </conditionalFormatting>
  <conditionalFormatting sqref="J5">
    <cfRule type="expression" dxfId="419" priority="25" stopIfTrue="1">
      <formula>AND($C5=0,$C5&lt;&gt;"")</formula>
    </cfRule>
    <cfRule type="expression" dxfId="418" priority="26" stopIfTrue="1">
      <formula>AND($A5=0,$C5&lt;&gt;"")</formula>
    </cfRule>
  </conditionalFormatting>
  <conditionalFormatting sqref="H5">
    <cfRule type="cellIs" dxfId="417" priority="24" operator="equal">
      <formula>""</formula>
    </cfRule>
  </conditionalFormatting>
  <conditionalFormatting sqref="B17:G17 I17:R17 B20:R28">
    <cfRule type="cellIs" dxfId="416" priority="23" operator="equal">
      <formula>""</formula>
    </cfRule>
  </conditionalFormatting>
  <conditionalFormatting sqref="H17">
    <cfRule type="cellIs" dxfId="415" priority="22" operator="equal">
      <formula>""</formula>
    </cfRule>
  </conditionalFormatting>
  <conditionalFormatting sqref="B18:R19">
    <cfRule type="cellIs" dxfId="414" priority="21" operator="equal">
      <formula>""</formula>
    </cfRule>
  </conditionalFormatting>
  <conditionalFormatting sqref="K30 I30 L30:M36 P29:P36 B31:K36 B29:G30 I29:M29">
    <cfRule type="cellIs" dxfId="413" priority="18" operator="equal">
      <formula>""</formula>
    </cfRule>
  </conditionalFormatting>
  <conditionalFormatting sqref="J30">
    <cfRule type="expression" dxfId="412" priority="19" stopIfTrue="1">
      <formula>AND($C30=0,$C30&lt;&gt;"")</formula>
    </cfRule>
    <cfRule type="expression" dxfId="411" priority="20" stopIfTrue="1">
      <formula>AND($A30=0,$C30&lt;&gt;"")</formula>
    </cfRule>
  </conditionalFormatting>
  <conditionalFormatting sqref="R29:R36">
    <cfRule type="cellIs" dxfId="410" priority="14" operator="equal">
      <formula>""</formula>
    </cfRule>
  </conditionalFormatting>
  <conditionalFormatting sqref="N29:N36">
    <cfRule type="cellIs" dxfId="409" priority="17" operator="equal">
      <formula>""</formula>
    </cfRule>
  </conditionalFormatting>
  <conditionalFormatting sqref="O29:O36">
    <cfRule type="cellIs" dxfId="408" priority="16" operator="equal">
      <formula>""</formula>
    </cfRule>
  </conditionalFormatting>
  <conditionalFormatting sqref="Q29:Q36">
    <cfRule type="cellIs" dxfId="407" priority="15" operator="equal">
      <formula>""</formula>
    </cfRule>
  </conditionalFormatting>
  <conditionalFormatting sqref="H29:H30">
    <cfRule type="cellIs" dxfId="406" priority="13" operator="equal">
      <formula>""</formula>
    </cfRule>
  </conditionalFormatting>
  <conditionalFormatting sqref="K38 I38 L38:L41 I37:L37 B37:D37 G37 B38:G41 I39:K41">
    <cfRule type="cellIs" dxfId="405" priority="10" operator="equal">
      <formula>""</formula>
    </cfRule>
  </conditionalFormatting>
  <conditionalFormatting sqref="J38">
    <cfRule type="expression" dxfId="404" priority="11" stopIfTrue="1">
      <formula>AND($C38=0,$C38&lt;&gt;"")</formula>
    </cfRule>
    <cfRule type="expression" dxfId="403" priority="12" stopIfTrue="1">
      <formula>AND($A38=0,$C38&lt;&gt;"")</formula>
    </cfRule>
  </conditionalFormatting>
  <conditionalFormatting sqref="E37:F37">
    <cfRule type="cellIs" dxfId="402" priority="9" operator="equal">
      <formula>""</formula>
    </cfRule>
  </conditionalFormatting>
  <conditionalFormatting sqref="H37:H41">
    <cfRule type="cellIs" dxfId="401" priority="8" operator="equal">
      <formula>""</formula>
    </cfRule>
  </conditionalFormatting>
  <conditionalFormatting sqref="D42">
    <cfRule type="cellIs" dxfId="400" priority="7" operator="equal">
      <formula>""</formula>
    </cfRule>
  </conditionalFormatting>
  <conditionalFormatting sqref="H42:I42">
    <cfRule type="cellIs" dxfId="399" priority="6" operator="equal">
      <formula>""</formula>
    </cfRule>
  </conditionalFormatting>
  <conditionalFormatting sqref="K42:L42">
    <cfRule type="cellIs" dxfId="398" priority="5" operator="equal">
      <formula>""</formula>
    </cfRule>
  </conditionalFormatting>
  <conditionalFormatting sqref="D43">
    <cfRule type="cellIs" dxfId="397" priority="4" operator="equal">
      <formula>""</formula>
    </cfRule>
  </conditionalFormatting>
  <conditionalFormatting sqref="H43">
    <cfRule type="cellIs" dxfId="396" priority="3" operator="equal">
      <formula>""</formula>
    </cfRule>
  </conditionalFormatting>
  <conditionalFormatting sqref="K43:L43">
    <cfRule type="cellIs" dxfId="395" priority="2" operator="equal">
      <formula>""</formula>
    </cfRule>
  </conditionalFormatting>
  <conditionalFormatting sqref="I43">
    <cfRule type="cellIs" dxfId="394" priority="1" operator="equal">
      <formula>""</formula>
    </cfRule>
  </conditionalFormatting>
  <dataValidations count="1">
    <dataValidation imeMode="halfKatakana" allowBlank="1" showInputMessage="1" showErrorMessage="1" sqref="F3:F41" xr:uid="{00000000-0002-0000-0000-000000000000}"/>
  </dataValidations>
  <printOptions horizontalCentered="1"/>
  <pageMargins left="0.70866141732283472" right="0.70866141732283472" top="0.35433070866141736" bottom="0" header="0.31496062992125984" footer="0.31496062992125984"/>
  <pageSetup paperSize="9" scale="86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82"/>
  <sheetViews>
    <sheetView showGridLines="0" view="pageBreakPreview" topLeftCell="A4" zoomScaleNormal="100" zoomScaleSheetLayoutView="100" workbookViewId="0">
      <selection activeCell="M16" sqref="M16"/>
    </sheetView>
  </sheetViews>
  <sheetFormatPr defaultColWidth="9" defaultRowHeight="13.2"/>
  <cols>
    <col min="1" max="1" width="5.109375" style="23" customWidth="1"/>
    <col min="2" max="2" width="6.109375" style="53" customWidth="1"/>
    <col min="3" max="3" width="12.44140625" style="8" customWidth="1"/>
    <col min="4" max="4" width="8.21875" style="9" hidden="1" customWidth="1"/>
    <col min="5" max="5" width="11.44140625" style="9" bestFit="1" customWidth="1"/>
    <col min="6" max="6" width="4.33203125" style="9" customWidth="1"/>
    <col min="7" max="7" width="5" style="7" hidden="1" customWidth="1"/>
    <col min="8" max="8" width="4.6640625" style="23" customWidth="1"/>
    <col min="9" max="9" width="10.44140625" style="49" customWidth="1"/>
    <col min="10" max="10" width="4.6640625" style="23" customWidth="1"/>
    <col min="11" max="11" width="11.6640625" style="49" customWidth="1"/>
    <col min="12" max="12" width="12.44140625" style="23" customWidth="1"/>
    <col min="13" max="13" width="9" style="23"/>
    <col min="14" max="14" width="9" style="120"/>
    <col min="15" max="15" width="7.33203125" style="120" customWidth="1"/>
    <col min="16" max="16" width="8.109375" style="120" customWidth="1"/>
    <col min="17" max="17" width="11.44140625" style="120" customWidth="1"/>
    <col min="18" max="18" width="3.21875" style="120" customWidth="1"/>
    <col min="19" max="19" width="9" style="120" customWidth="1"/>
    <col min="20" max="20" width="18" style="120" customWidth="1"/>
    <col min="21" max="21" width="6.21875" style="120" customWidth="1"/>
    <col min="22" max="22" width="6.44140625" style="120" customWidth="1"/>
    <col min="23" max="30" width="9" style="120"/>
    <col min="31" max="16384" width="9" style="23"/>
  </cols>
  <sheetData>
    <row r="1" spans="1:30" ht="20.399999999999999" customHeight="1">
      <c r="A1" s="239" t="s">
        <v>36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30" s="16" customFormat="1" ht="14.25" customHeight="1">
      <c r="B2" s="50"/>
      <c r="C2" s="18"/>
      <c r="D2" s="19"/>
      <c r="E2" s="20"/>
      <c r="F2" s="20"/>
      <c r="G2" s="17"/>
      <c r="I2" s="86"/>
      <c r="K2" s="86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ht="21" customHeight="1">
      <c r="B3" s="51" t="s">
        <v>0</v>
      </c>
      <c r="C3" s="43" t="s">
        <v>1</v>
      </c>
      <c r="D3" s="43" t="s">
        <v>2</v>
      </c>
      <c r="E3" s="43" t="s">
        <v>5</v>
      </c>
      <c r="F3" s="44" t="s">
        <v>3</v>
      </c>
      <c r="G3" s="45" t="s">
        <v>4</v>
      </c>
      <c r="H3" s="240" t="s">
        <v>21</v>
      </c>
      <c r="I3" s="241"/>
      <c r="J3" s="240" t="s">
        <v>22</v>
      </c>
      <c r="K3" s="241"/>
      <c r="L3" s="48" t="s">
        <v>23</v>
      </c>
      <c r="O3" s="122" t="s">
        <v>56</v>
      </c>
      <c r="P3" s="104" t="s">
        <v>55</v>
      </c>
      <c r="Q3" s="103" t="s">
        <v>41</v>
      </c>
      <c r="R3" s="103" t="s">
        <v>49</v>
      </c>
      <c r="S3" s="103" t="s">
        <v>42</v>
      </c>
      <c r="T3" s="103" t="s">
        <v>11</v>
      </c>
      <c r="U3" s="103" t="s">
        <v>43</v>
      </c>
      <c r="V3" s="103"/>
      <c r="W3" s="105" t="s">
        <v>44</v>
      </c>
      <c r="X3" s="106" t="s">
        <v>45</v>
      </c>
      <c r="Y3" s="107" t="s">
        <v>46</v>
      </c>
      <c r="Z3" s="108" t="s">
        <v>51</v>
      </c>
      <c r="AA3" s="109" t="s">
        <v>52</v>
      </c>
      <c r="AB3" s="107" t="s">
        <v>47</v>
      </c>
      <c r="AC3" s="108" t="s">
        <v>53</v>
      </c>
      <c r="AD3" s="109" t="s">
        <v>54</v>
      </c>
    </row>
    <row r="4" spans="1:30" ht="15" customHeight="1">
      <c r="A4" s="23">
        <v>1</v>
      </c>
      <c r="B4" s="235">
        <f>VLOOKUP($A4,$O$4:$AD$54,2)</f>
        <v>737</v>
      </c>
      <c r="C4" s="237" t="str">
        <f>VLOOKUP($A4,$O$4:$AD$54,3)</f>
        <v>金子　遼河</v>
      </c>
      <c r="D4" s="235" t="str">
        <f>VLOOKUP(C4,Q4:AF28,2)</f>
        <v>ｶﾈｺ ﾊﾙｶ</v>
      </c>
      <c r="E4" s="237" t="str">
        <f>VLOOKUP($A4,$O$4:$AD$54,5)</f>
        <v>中村ＪＡＣ</v>
      </c>
      <c r="F4" s="235">
        <f>VLOOKUP($A4,$O$4:$AD$54,6)</f>
        <v>5</v>
      </c>
      <c r="G4" s="235" t="e">
        <f>#REF!</f>
        <v>#REF!</v>
      </c>
      <c r="H4" s="112" t="s">
        <v>12</v>
      </c>
      <c r="I4" s="223" t="s">
        <v>460</v>
      </c>
      <c r="J4" s="112" t="s">
        <v>12</v>
      </c>
      <c r="K4" s="223" t="s">
        <v>461</v>
      </c>
      <c r="L4" s="96">
        <v>354</v>
      </c>
      <c r="N4" s="120">
        <v>1</v>
      </c>
      <c r="O4" s="97">
        <v>1</v>
      </c>
      <c r="P4" s="131">
        <v>737</v>
      </c>
      <c r="Q4" s="132" t="s">
        <v>84</v>
      </c>
      <c r="R4" s="132" t="s">
        <v>85</v>
      </c>
      <c r="S4" s="132" t="s">
        <v>277</v>
      </c>
      <c r="T4" s="133">
        <v>5</v>
      </c>
      <c r="U4" s="131" t="s">
        <v>67</v>
      </c>
      <c r="V4" s="143"/>
      <c r="W4" s="142"/>
      <c r="X4" s="141"/>
      <c r="Y4" s="142"/>
      <c r="Z4" s="141"/>
      <c r="AA4" s="141"/>
      <c r="AB4" s="142" t="s">
        <v>70</v>
      </c>
      <c r="AC4" s="141" t="s">
        <v>86</v>
      </c>
      <c r="AD4" s="140" t="s">
        <v>87</v>
      </c>
    </row>
    <row r="5" spans="1:30" ht="15" customHeight="1">
      <c r="B5" s="236"/>
      <c r="C5" s="238"/>
      <c r="D5" s="236"/>
      <c r="E5" s="238"/>
      <c r="F5" s="236"/>
      <c r="G5" s="236"/>
      <c r="H5" s="113" t="s">
        <v>14</v>
      </c>
      <c r="I5" s="218">
        <v>-1.4</v>
      </c>
      <c r="J5" s="113" t="s">
        <v>14</v>
      </c>
      <c r="K5" s="218">
        <v>-4.5</v>
      </c>
      <c r="L5" s="111"/>
      <c r="N5" s="120">
        <v>2</v>
      </c>
      <c r="O5" s="97">
        <v>2</v>
      </c>
      <c r="P5" s="131">
        <v>102</v>
      </c>
      <c r="Q5" s="144" t="s">
        <v>170</v>
      </c>
      <c r="R5" s="132" t="s">
        <v>169</v>
      </c>
      <c r="S5" s="132" t="s">
        <v>350</v>
      </c>
      <c r="T5" s="133">
        <v>5</v>
      </c>
      <c r="U5" s="131" t="s">
        <v>150</v>
      </c>
      <c r="V5" s="143"/>
      <c r="W5" s="142"/>
      <c r="X5" s="141"/>
      <c r="Y5" s="142"/>
      <c r="Z5" s="141"/>
      <c r="AA5" s="141"/>
      <c r="AB5" s="142" t="s">
        <v>70</v>
      </c>
      <c r="AC5" s="141"/>
      <c r="AD5" s="140"/>
    </row>
    <row r="6" spans="1:30" ht="15" customHeight="1">
      <c r="A6" s="23">
        <v>2</v>
      </c>
      <c r="B6" s="235">
        <f>VLOOKUP($A6,$O$4:$AD$54,2)</f>
        <v>102</v>
      </c>
      <c r="C6" s="237" t="str">
        <f>VLOOKUP($A6,$O$4:$AD$54,3)</f>
        <v>敷地　郁人</v>
      </c>
      <c r="D6" s="235" t="str">
        <f>VLOOKUP(C6,Q6:AF30,2)</f>
        <v xml:space="preserve"> </v>
      </c>
      <c r="E6" s="237" t="str">
        <f>VLOOKUP($A6,$O$4:$AD$54,5)</f>
        <v>大方ＪＡＣ</v>
      </c>
      <c r="F6" s="235">
        <f>VLOOKUP($A6,$O$4:$AD$54,6)</f>
        <v>5</v>
      </c>
      <c r="G6" s="237" t="e">
        <f>#REF!</f>
        <v>#REF!</v>
      </c>
      <c r="H6" s="112" t="s">
        <v>12</v>
      </c>
      <c r="I6" s="223" t="s">
        <v>463</v>
      </c>
      <c r="J6" s="112" t="s">
        <v>12</v>
      </c>
      <c r="K6" s="223" t="s">
        <v>462</v>
      </c>
      <c r="L6" s="96">
        <v>334</v>
      </c>
      <c r="N6" s="120">
        <v>3</v>
      </c>
      <c r="O6" s="97">
        <v>3</v>
      </c>
      <c r="P6" s="131">
        <v>105</v>
      </c>
      <c r="Q6" s="144" t="s">
        <v>168</v>
      </c>
      <c r="R6" s="132" t="s">
        <v>167</v>
      </c>
      <c r="S6" s="132" t="s">
        <v>350</v>
      </c>
      <c r="T6" s="133">
        <v>5</v>
      </c>
      <c r="U6" s="131" t="s">
        <v>150</v>
      </c>
      <c r="V6" s="143"/>
      <c r="W6" s="142"/>
      <c r="X6" s="141"/>
      <c r="Y6" s="142"/>
      <c r="Z6" s="141"/>
      <c r="AA6" s="141"/>
      <c r="AB6" s="142" t="s">
        <v>70</v>
      </c>
      <c r="AC6" s="141"/>
      <c r="AD6" s="140"/>
    </row>
    <row r="7" spans="1:30" ht="15" customHeight="1">
      <c r="B7" s="236"/>
      <c r="C7" s="238"/>
      <c r="D7" s="236"/>
      <c r="E7" s="238"/>
      <c r="F7" s="236"/>
      <c r="G7" s="238"/>
      <c r="H7" s="113" t="s">
        <v>14</v>
      </c>
      <c r="I7" s="218">
        <v>-0.3</v>
      </c>
      <c r="J7" s="113" t="s">
        <v>14</v>
      </c>
      <c r="K7" s="218">
        <v>-1.5</v>
      </c>
      <c r="L7" s="111"/>
      <c r="N7" s="120">
        <v>4</v>
      </c>
      <c r="O7" s="97">
        <v>4</v>
      </c>
      <c r="P7" s="131">
        <v>113</v>
      </c>
      <c r="Q7" s="144" t="s">
        <v>166</v>
      </c>
      <c r="R7" s="132" t="s">
        <v>165</v>
      </c>
      <c r="S7" s="132" t="s">
        <v>350</v>
      </c>
      <c r="T7" s="133">
        <v>5</v>
      </c>
      <c r="U7" s="131" t="s">
        <v>150</v>
      </c>
      <c r="V7" s="143"/>
      <c r="W7" s="142"/>
      <c r="X7" s="141"/>
      <c r="Y7" s="142"/>
      <c r="Z7" s="141"/>
      <c r="AA7" s="141"/>
      <c r="AB7" s="142" t="s">
        <v>70</v>
      </c>
      <c r="AC7" s="141"/>
      <c r="AD7" s="140"/>
    </row>
    <row r="8" spans="1:30" ht="15" customHeight="1">
      <c r="A8" s="23">
        <v>3</v>
      </c>
      <c r="B8" s="235">
        <f>VLOOKUP($A8,$O$4:$AD$54,2)</f>
        <v>105</v>
      </c>
      <c r="C8" s="237" t="str">
        <f>VLOOKUP($A8,$O$4:$AD$54,3)</f>
        <v>澳本　蒼也</v>
      </c>
      <c r="D8" s="235" t="str">
        <f>VLOOKUP(C8,Q8:AF32,2)</f>
        <v xml:space="preserve"> </v>
      </c>
      <c r="E8" s="237" t="str">
        <f>VLOOKUP($A8,$O$4:$AD$54,5)</f>
        <v>大方ＪＡＣ</v>
      </c>
      <c r="F8" s="235">
        <f>VLOOKUP($A8,$O$4:$AD$54,6)</f>
        <v>5</v>
      </c>
      <c r="G8" s="237" t="e">
        <f>#REF!</f>
        <v>#REF!</v>
      </c>
      <c r="H8" s="112" t="s">
        <v>12</v>
      </c>
      <c r="I8" s="223" t="s">
        <v>449</v>
      </c>
      <c r="J8" s="112" t="s">
        <v>12</v>
      </c>
      <c r="K8" s="223" t="s">
        <v>464</v>
      </c>
      <c r="L8" s="96">
        <v>297</v>
      </c>
      <c r="N8" s="120">
        <v>5</v>
      </c>
      <c r="O8" s="97">
        <v>5</v>
      </c>
      <c r="P8" s="131">
        <v>116</v>
      </c>
      <c r="Q8" s="144" t="s">
        <v>164</v>
      </c>
      <c r="R8" s="132" t="s">
        <v>163</v>
      </c>
      <c r="S8" s="132" t="s">
        <v>350</v>
      </c>
      <c r="T8" s="133">
        <v>5</v>
      </c>
      <c r="U8" s="131" t="s">
        <v>150</v>
      </c>
      <c r="V8" s="143"/>
      <c r="W8" s="142"/>
      <c r="X8" s="141"/>
      <c r="Y8" s="142"/>
      <c r="Z8" s="141"/>
      <c r="AA8" s="140"/>
      <c r="AB8" s="142" t="s">
        <v>70</v>
      </c>
      <c r="AC8" s="141"/>
      <c r="AD8" s="140"/>
    </row>
    <row r="9" spans="1:30" ht="15" customHeight="1">
      <c r="B9" s="236"/>
      <c r="C9" s="238"/>
      <c r="D9" s="236"/>
      <c r="E9" s="238"/>
      <c r="F9" s="236"/>
      <c r="G9" s="238"/>
      <c r="H9" s="113" t="s">
        <v>14</v>
      </c>
      <c r="I9" s="218" t="s">
        <v>422</v>
      </c>
      <c r="J9" s="113" t="s">
        <v>14</v>
      </c>
      <c r="K9" s="218">
        <v>-1.6</v>
      </c>
      <c r="L9" s="111"/>
      <c r="N9" s="120">
        <v>6</v>
      </c>
      <c r="O9" s="97">
        <v>6</v>
      </c>
      <c r="P9" s="131">
        <v>104</v>
      </c>
      <c r="Q9" s="144" t="s">
        <v>160</v>
      </c>
      <c r="R9" s="132" t="s">
        <v>159</v>
      </c>
      <c r="S9" s="132" t="s">
        <v>350</v>
      </c>
      <c r="T9" s="133">
        <v>5</v>
      </c>
      <c r="U9" s="131" t="s">
        <v>150</v>
      </c>
      <c r="V9" s="160"/>
      <c r="W9" s="142"/>
      <c r="X9" s="141"/>
      <c r="Y9" s="142"/>
      <c r="Z9" s="141"/>
      <c r="AA9" s="140"/>
      <c r="AB9" s="142" t="s">
        <v>70</v>
      </c>
      <c r="AC9" s="141"/>
      <c r="AD9" s="140"/>
    </row>
    <row r="10" spans="1:30" ht="15" customHeight="1">
      <c r="A10" s="23">
        <v>4</v>
      </c>
      <c r="B10" s="235">
        <f>VLOOKUP($A10,$O$4:$AD$54,2)</f>
        <v>113</v>
      </c>
      <c r="C10" s="237" t="str">
        <f>VLOOKUP($A10,$O$4:$AD$54,3)</f>
        <v>西山　耕永</v>
      </c>
      <c r="D10" s="235" t="str">
        <f>VLOOKUP(C10,Q10:AF34,2)</f>
        <v xml:space="preserve"> </v>
      </c>
      <c r="E10" s="237" t="str">
        <f>VLOOKUP($A10,$O$4:$AD$54,5)</f>
        <v>大方ＪＡＣ</v>
      </c>
      <c r="F10" s="235">
        <f>VLOOKUP($A10,$O$4:$AD$54,6)</f>
        <v>5</v>
      </c>
      <c r="G10" s="237" t="e">
        <f>#REF!</f>
        <v>#REF!</v>
      </c>
      <c r="H10" s="112" t="s">
        <v>12</v>
      </c>
      <c r="I10" s="223" t="s">
        <v>449</v>
      </c>
      <c r="J10" s="112" t="s">
        <v>12</v>
      </c>
      <c r="K10" s="223" t="s">
        <v>465</v>
      </c>
      <c r="L10" s="96">
        <v>271</v>
      </c>
      <c r="N10" s="120">
        <v>7</v>
      </c>
      <c r="O10" s="97">
        <v>7</v>
      </c>
      <c r="P10" s="131">
        <v>424</v>
      </c>
      <c r="Q10" s="132" t="s">
        <v>207</v>
      </c>
      <c r="R10" s="132" t="s">
        <v>206</v>
      </c>
      <c r="S10" s="132" t="s">
        <v>279</v>
      </c>
      <c r="T10" s="133">
        <v>5</v>
      </c>
      <c r="U10" s="131" t="s">
        <v>150</v>
      </c>
      <c r="V10" s="161"/>
      <c r="W10" s="142"/>
      <c r="X10" s="141"/>
      <c r="Y10" s="142"/>
      <c r="Z10" s="141"/>
      <c r="AA10" s="140"/>
      <c r="AB10" s="142" t="s">
        <v>70</v>
      </c>
      <c r="AC10" s="141" t="s">
        <v>205</v>
      </c>
      <c r="AD10" s="140"/>
    </row>
    <row r="11" spans="1:30" ht="15" customHeight="1">
      <c r="B11" s="236"/>
      <c r="C11" s="238"/>
      <c r="D11" s="236"/>
      <c r="E11" s="238"/>
      <c r="F11" s="236"/>
      <c r="G11" s="238"/>
      <c r="H11" s="113" t="s">
        <v>14</v>
      </c>
      <c r="I11" s="218" t="s">
        <v>422</v>
      </c>
      <c r="J11" s="113" t="s">
        <v>14</v>
      </c>
      <c r="K11" s="228" t="s">
        <v>450</v>
      </c>
      <c r="L11" s="111"/>
      <c r="N11" s="120">
        <v>8</v>
      </c>
      <c r="O11" s="97">
        <v>8</v>
      </c>
      <c r="P11" s="131">
        <v>427</v>
      </c>
      <c r="Q11" s="132" t="s">
        <v>204</v>
      </c>
      <c r="R11" s="132" t="s">
        <v>203</v>
      </c>
      <c r="S11" s="132" t="s">
        <v>279</v>
      </c>
      <c r="T11" s="133">
        <v>5</v>
      </c>
      <c r="U11" s="131" t="s">
        <v>150</v>
      </c>
      <c r="V11" s="143"/>
      <c r="W11" s="142"/>
      <c r="X11" s="141"/>
      <c r="Y11" s="142"/>
      <c r="Z11" s="141"/>
      <c r="AA11" s="140"/>
      <c r="AB11" s="142" t="s">
        <v>70</v>
      </c>
      <c r="AC11" s="141" t="s">
        <v>202</v>
      </c>
      <c r="AD11" s="140"/>
    </row>
    <row r="12" spans="1:30" ht="15" customHeight="1">
      <c r="A12" s="23">
        <v>5</v>
      </c>
      <c r="B12" s="235">
        <f>VLOOKUP($A12,$O$4:$AD$54,2)</f>
        <v>116</v>
      </c>
      <c r="C12" s="237" t="str">
        <f>VLOOKUP($A12,$O$4:$AD$54,3)</f>
        <v>宮地　光陸</v>
      </c>
      <c r="D12" s="235" t="str">
        <f>VLOOKUP(C12,Q12:AF36,2)</f>
        <v xml:space="preserve"> </v>
      </c>
      <c r="E12" s="237" t="str">
        <f>VLOOKUP($A12,$O$4:$AD$54,5)</f>
        <v>大方ＪＡＣ</v>
      </c>
      <c r="F12" s="235">
        <f>VLOOKUP($A12,$O$4:$AD$54,6)</f>
        <v>5</v>
      </c>
      <c r="G12" s="237" t="e">
        <f>#REF!</f>
        <v>#REF!</v>
      </c>
      <c r="H12" s="112" t="s">
        <v>12</v>
      </c>
      <c r="I12" s="223" t="s">
        <v>467</v>
      </c>
      <c r="J12" s="112" t="s">
        <v>12</v>
      </c>
      <c r="K12" s="223" t="s">
        <v>466</v>
      </c>
      <c r="L12" s="96">
        <v>285</v>
      </c>
      <c r="N12" s="120">
        <v>9</v>
      </c>
      <c r="O12" s="97">
        <v>9</v>
      </c>
      <c r="P12" s="184">
        <v>100</v>
      </c>
      <c r="Q12" s="185" t="s">
        <v>172</v>
      </c>
      <c r="R12" s="185" t="s">
        <v>171</v>
      </c>
      <c r="S12" s="185" t="s">
        <v>350</v>
      </c>
      <c r="T12" s="186">
        <v>6</v>
      </c>
      <c r="U12" s="184" t="s">
        <v>150</v>
      </c>
      <c r="V12" s="187"/>
      <c r="W12" s="188"/>
      <c r="X12" s="189"/>
      <c r="Y12" s="188"/>
      <c r="Z12" s="189"/>
      <c r="AA12" s="189"/>
      <c r="AB12" s="188" t="s">
        <v>70</v>
      </c>
      <c r="AC12" s="189"/>
      <c r="AD12" s="189"/>
    </row>
    <row r="13" spans="1:30" ht="15" customHeight="1">
      <c r="B13" s="236"/>
      <c r="C13" s="238"/>
      <c r="D13" s="236"/>
      <c r="E13" s="238"/>
      <c r="F13" s="236"/>
      <c r="G13" s="238"/>
      <c r="H13" s="113" t="s">
        <v>14</v>
      </c>
      <c r="I13" s="228" t="s">
        <v>451</v>
      </c>
      <c r="J13" s="113" t="s">
        <v>14</v>
      </c>
      <c r="K13" s="228" t="s">
        <v>452</v>
      </c>
      <c r="L13" s="111"/>
      <c r="N13" s="120">
        <v>10</v>
      </c>
      <c r="O13" s="97">
        <v>10</v>
      </c>
      <c r="P13" s="97" t="s">
        <v>405</v>
      </c>
      <c r="Q13" s="97" t="s">
        <v>405</v>
      </c>
      <c r="R13" s="97" t="s">
        <v>405</v>
      </c>
      <c r="S13" s="97" t="s">
        <v>405</v>
      </c>
      <c r="T13" s="97" t="s">
        <v>405</v>
      </c>
      <c r="U13" s="98" t="s">
        <v>405</v>
      </c>
      <c r="V13" s="97" t="s">
        <v>405</v>
      </c>
      <c r="W13" s="98" t="s">
        <v>405</v>
      </c>
      <c r="X13" s="99"/>
      <c r="Y13" s="100"/>
      <c r="Z13" s="99"/>
      <c r="AA13" s="100"/>
      <c r="AB13" s="101"/>
      <c r="AC13" s="99"/>
      <c r="AD13" s="100"/>
    </row>
    <row r="14" spans="1:30" ht="15" customHeight="1">
      <c r="A14" s="23">
        <v>6</v>
      </c>
      <c r="B14" s="235">
        <f>VLOOKUP($A14,$O$4:$AD$54,2)</f>
        <v>104</v>
      </c>
      <c r="C14" s="237" t="str">
        <f>VLOOKUP($A14,$O$4:$AD$54,3)</f>
        <v>田中　誠隆</v>
      </c>
      <c r="D14" s="235" t="e">
        <f>VLOOKUP(C14,Q14:AF38,2)</f>
        <v>#N/A</v>
      </c>
      <c r="E14" s="237" t="str">
        <f>VLOOKUP($A14,$O$4:$AD$54,5)</f>
        <v>大方ＪＡＣ</v>
      </c>
      <c r="F14" s="235">
        <f>VLOOKUP($A14,$O$4:$AD$54,6)</f>
        <v>5</v>
      </c>
      <c r="G14" s="237" t="e">
        <f>#REF!</f>
        <v>#REF!</v>
      </c>
      <c r="H14" s="112" t="s">
        <v>12</v>
      </c>
      <c r="I14" s="223" t="s">
        <v>469</v>
      </c>
      <c r="J14" s="112" t="s">
        <v>12</v>
      </c>
      <c r="K14" s="223" t="s">
        <v>468</v>
      </c>
      <c r="L14" s="96">
        <v>290</v>
      </c>
      <c r="N14" s="120">
        <v>11</v>
      </c>
      <c r="O14" s="97">
        <v>11</v>
      </c>
      <c r="P14" s="97"/>
      <c r="Q14" s="97"/>
      <c r="R14" s="97"/>
      <c r="S14" s="97"/>
      <c r="T14" s="97"/>
      <c r="U14" s="98"/>
      <c r="V14" s="97"/>
      <c r="W14" s="98"/>
      <c r="X14" s="99"/>
      <c r="Y14" s="100"/>
      <c r="Z14" s="99"/>
      <c r="AA14" s="100"/>
      <c r="AB14" s="101"/>
      <c r="AC14" s="99"/>
      <c r="AD14" s="100"/>
    </row>
    <row r="15" spans="1:30" ht="15" customHeight="1">
      <c r="B15" s="236"/>
      <c r="C15" s="238"/>
      <c r="D15" s="236"/>
      <c r="E15" s="238"/>
      <c r="F15" s="236"/>
      <c r="G15" s="238"/>
      <c r="H15" s="113" t="s">
        <v>14</v>
      </c>
      <c r="I15" s="228" t="s">
        <v>453</v>
      </c>
      <c r="J15" s="113" t="s">
        <v>14</v>
      </c>
      <c r="K15" s="228" t="s">
        <v>454</v>
      </c>
      <c r="L15" s="111"/>
      <c r="N15" s="120">
        <v>12</v>
      </c>
      <c r="O15" s="97">
        <v>12</v>
      </c>
      <c r="P15" s="97"/>
      <c r="Q15" s="97"/>
      <c r="R15" s="97"/>
      <c r="S15" s="97"/>
      <c r="T15" s="97"/>
      <c r="U15" s="98"/>
      <c r="V15" s="97"/>
      <c r="W15" s="98"/>
      <c r="X15" s="99"/>
      <c r="Y15" s="100"/>
      <c r="Z15" s="99"/>
      <c r="AA15" s="100"/>
      <c r="AB15" s="101"/>
      <c r="AC15" s="99"/>
      <c r="AD15" s="100"/>
    </row>
    <row r="16" spans="1:30" ht="15" customHeight="1">
      <c r="A16" s="23">
        <v>7</v>
      </c>
      <c r="B16" s="235">
        <f>VLOOKUP($A16,$O$4:$AD$54,2)</f>
        <v>424</v>
      </c>
      <c r="C16" s="237" t="str">
        <f>VLOOKUP($A16,$O$4:$AD$54,3)</f>
        <v>森川　陽博</v>
      </c>
      <c r="D16" s="235" t="e">
        <f>VLOOKUP(C16,Q16:AF40,2)</f>
        <v>#N/A</v>
      </c>
      <c r="E16" s="242" t="str">
        <f>VLOOKUP($A16,$O$4:$AD$54,5)</f>
        <v>アスリートすくも</v>
      </c>
      <c r="F16" s="235">
        <f>VLOOKUP($A16,$O$4:$AD$54,6)</f>
        <v>5</v>
      </c>
      <c r="G16" s="237" t="e">
        <f>#REF!</f>
        <v>#REF!</v>
      </c>
      <c r="H16" s="112" t="s">
        <v>12</v>
      </c>
      <c r="I16" s="223" t="s">
        <v>470</v>
      </c>
      <c r="J16" s="112" t="s">
        <v>12</v>
      </c>
      <c r="K16" s="223" t="s">
        <v>471</v>
      </c>
      <c r="L16" s="96">
        <v>296</v>
      </c>
      <c r="N16" s="120">
        <v>13</v>
      </c>
      <c r="O16" s="97">
        <v>13</v>
      </c>
      <c r="P16" s="97"/>
      <c r="Q16" s="97"/>
      <c r="R16" s="97"/>
      <c r="S16" s="97"/>
      <c r="T16" s="97"/>
      <c r="U16" s="98"/>
      <c r="V16" s="97"/>
      <c r="W16" s="98"/>
      <c r="X16" s="99"/>
      <c r="Y16" s="100"/>
      <c r="Z16" s="99"/>
      <c r="AA16" s="100"/>
      <c r="AB16" s="101"/>
      <c r="AC16" s="99"/>
      <c r="AD16" s="100"/>
    </row>
    <row r="17" spans="1:30" ht="15" customHeight="1">
      <c r="B17" s="236"/>
      <c r="C17" s="238"/>
      <c r="D17" s="236"/>
      <c r="E17" s="243"/>
      <c r="F17" s="236"/>
      <c r="G17" s="238"/>
      <c r="H17" s="113" t="s">
        <v>14</v>
      </c>
      <c r="I17" s="228" t="s">
        <v>455</v>
      </c>
      <c r="J17" s="113" t="s">
        <v>14</v>
      </c>
      <c r="K17" s="228" t="s">
        <v>454</v>
      </c>
      <c r="L17" s="111"/>
      <c r="N17" s="120">
        <v>14</v>
      </c>
      <c r="O17" s="97">
        <v>14</v>
      </c>
      <c r="P17" s="97"/>
      <c r="Q17" s="97"/>
      <c r="R17" s="97"/>
      <c r="S17" s="97"/>
      <c r="T17" s="97"/>
      <c r="U17" s="98"/>
      <c r="V17" s="97"/>
      <c r="W17" s="98"/>
      <c r="X17" s="99"/>
      <c r="Y17" s="100"/>
      <c r="Z17" s="99"/>
      <c r="AA17" s="100"/>
      <c r="AB17" s="101"/>
      <c r="AC17" s="99"/>
      <c r="AD17" s="100"/>
    </row>
    <row r="18" spans="1:30" ht="15" customHeight="1">
      <c r="A18" s="23">
        <v>8</v>
      </c>
      <c r="B18" s="235">
        <f>VLOOKUP($A18,$O$4:$AD$54,2)</f>
        <v>427</v>
      </c>
      <c r="C18" s="237" t="str">
        <f>VLOOKUP($A18,$O$4:$AD$54,3)</f>
        <v>堅田　一颯</v>
      </c>
      <c r="D18" s="235" t="e">
        <f>VLOOKUP(C18,Q18:AF42,2)</f>
        <v>#N/A</v>
      </c>
      <c r="E18" s="242" t="str">
        <f>VLOOKUP($A18,$O$4:$AD$54,5)</f>
        <v>アスリートすくも</v>
      </c>
      <c r="F18" s="235">
        <f>VLOOKUP($A18,$O$4:$AD$54,6)</f>
        <v>5</v>
      </c>
      <c r="G18" s="237" t="e">
        <f>#REF!</f>
        <v>#REF!</v>
      </c>
      <c r="H18" s="112" t="s">
        <v>12</v>
      </c>
      <c r="I18" s="223" t="s">
        <v>463</v>
      </c>
      <c r="J18" s="112" t="s">
        <v>12</v>
      </c>
      <c r="K18" s="223" t="s">
        <v>472</v>
      </c>
      <c r="L18" s="96">
        <v>334</v>
      </c>
      <c r="N18" s="120">
        <v>15</v>
      </c>
      <c r="O18" s="97">
        <v>15</v>
      </c>
      <c r="P18" s="97"/>
      <c r="Q18" s="97"/>
      <c r="R18" s="97"/>
      <c r="S18" s="97"/>
      <c r="T18" s="97"/>
      <c r="U18" s="98"/>
      <c r="V18" s="97"/>
      <c r="W18" s="98"/>
      <c r="X18" s="99"/>
      <c r="Y18" s="100"/>
      <c r="Z18" s="99"/>
      <c r="AA18" s="100"/>
      <c r="AB18" s="101"/>
      <c r="AC18" s="99"/>
      <c r="AD18" s="100"/>
    </row>
    <row r="19" spans="1:30" ht="15" customHeight="1">
      <c r="B19" s="236"/>
      <c r="C19" s="238"/>
      <c r="D19" s="236"/>
      <c r="E19" s="243"/>
      <c r="F19" s="236"/>
      <c r="G19" s="238"/>
      <c r="H19" s="113" t="s">
        <v>14</v>
      </c>
      <c r="I19" s="228" t="s">
        <v>459</v>
      </c>
      <c r="J19" s="113" t="s">
        <v>14</v>
      </c>
      <c r="K19" s="228" t="s">
        <v>456</v>
      </c>
      <c r="L19" s="111"/>
      <c r="N19" s="120">
        <v>16</v>
      </c>
      <c r="O19" s="97">
        <v>16</v>
      </c>
      <c r="P19" s="97"/>
      <c r="Q19" s="97"/>
      <c r="R19" s="97"/>
      <c r="S19" s="97"/>
      <c r="T19" s="97"/>
      <c r="U19" s="98"/>
      <c r="V19" s="97"/>
      <c r="W19" s="98"/>
      <c r="X19" s="99"/>
      <c r="Y19" s="100"/>
      <c r="Z19" s="99"/>
      <c r="AA19" s="100"/>
      <c r="AB19" s="101"/>
      <c r="AC19" s="99"/>
      <c r="AD19" s="100"/>
    </row>
    <row r="20" spans="1:30" ht="15" customHeight="1">
      <c r="A20" s="23">
        <v>9</v>
      </c>
      <c r="B20" s="235">
        <f>VLOOKUP($A20,$O$4:$AD$54,2)</f>
        <v>100</v>
      </c>
      <c r="C20" s="237" t="str">
        <f>VLOOKUP($A20,$O$4:$AD$54,3)</f>
        <v>岩田　阿己</v>
      </c>
      <c r="D20" s="235" t="e">
        <f>VLOOKUP(C20,Q20:AF44,2)</f>
        <v>#N/A</v>
      </c>
      <c r="E20" s="237" t="str">
        <f>VLOOKUP($A20,$O$4:$AD$54,5)</f>
        <v>大方ＪＡＣ</v>
      </c>
      <c r="F20" s="235">
        <f>VLOOKUP($A20,$O$4:$AD$54,6)</f>
        <v>6</v>
      </c>
      <c r="G20" s="237" t="e">
        <f>#REF!</f>
        <v>#REF!</v>
      </c>
      <c r="H20" s="112" t="s">
        <v>12</v>
      </c>
      <c r="I20" s="223" t="s">
        <v>474</v>
      </c>
      <c r="J20" s="112" t="s">
        <v>12</v>
      </c>
      <c r="K20" s="223" t="s">
        <v>473</v>
      </c>
      <c r="L20" s="96">
        <v>374</v>
      </c>
      <c r="N20" s="120">
        <v>17</v>
      </c>
      <c r="O20" s="97">
        <v>17</v>
      </c>
      <c r="P20" s="97"/>
      <c r="Q20" s="97"/>
      <c r="R20" s="97"/>
      <c r="S20" s="97"/>
      <c r="T20" s="97"/>
      <c r="U20" s="98"/>
      <c r="V20" s="97"/>
      <c r="W20" s="98"/>
      <c r="X20" s="99"/>
      <c r="Y20" s="100"/>
      <c r="Z20" s="99"/>
      <c r="AA20" s="100"/>
      <c r="AB20" s="101"/>
      <c r="AC20" s="99"/>
      <c r="AD20" s="100"/>
    </row>
    <row r="21" spans="1:30" ht="15" customHeight="1">
      <c r="B21" s="236"/>
      <c r="C21" s="238"/>
      <c r="D21" s="236"/>
      <c r="E21" s="238"/>
      <c r="F21" s="236"/>
      <c r="G21" s="238"/>
      <c r="H21" s="113" t="s">
        <v>14</v>
      </c>
      <c r="I21" s="228" t="s">
        <v>457</v>
      </c>
      <c r="J21" s="113" t="s">
        <v>14</v>
      </c>
      <c r="K21" s="228" t="s">
        <v>458</v>
      </c>
      <c r="L21" s="111"/>
      <c r="N21" s="120">
        <v>18</v>
      </c>
      <c r="O21" s="97">
        <v>18</v>
      </c>
      <c r="P21" s="97"/>
      <c r="Q21" s="97"/>
      <c r="R21" s="97"/>
      <c r="S21" s="97"/>
      <c r="T21" s="97"/>
      <c r="U21" s="98"/>
      <c r="V21" s="97"/>
      <c r="W21" s="98"/>
      <c r="X21" s="99"/>
      <c r="Y21" s="100"/>
      <c r="Z21" s="99"/>
      <c r="AA21" s="100"/>
      <c r="AB21" s="101"/>
      <c r="AC21" s="99"/>
      <c r="AD21" s="100"/>
    </row>
    <row r="22" spans="1:30" ht="15" customHeight="1">
      <c r="A22" s="23">
        <v>10</v>
      </c>
      <c r="B22" s="235" t="str">
        <f>VLOOKUP($A22,$O$4:$AD$54,2)</f>
        <v xml:space="preserve"> </v>
      </c>
      <c r="C22" s="237" t="str">
        <f>VLOOKUP($A22,$O$4:$AD$54,3)</f>
        <v xml:space="preserve"> </v>
      </c>
      <c r="D22" s="235" t="e">
        <f>VLOOKUP(C22,Q22:AF46,2)</f>
        <v>#N/A</v>
      </c>
      <c r="E22" s="237" t="str">
        <f>VLOOKUP($A22,$O$4:$AD$54,5)</f>
        <v xml:space="preserve"> </v>
      </c>
      <c r="F22" s="235" t="str">
        <f>VLOOKUP($A22,$O$4:$AD$54,6)</f>
        <v xml:space="preserve"> </v>
      </c>
      <c r="G22" s="237" t="str">
        <f>R13</f>
        <v xml:space="preserve"> </v>
      </c>
      <c r="H22" s="112" t="s">
        <v>12</v>
      </c>
      <c r="I22" s="223"/>
      <c r="J22" s="112" t="s">
        <v>12</v>
      </c>
      <c r="K22" s="223"/>
      <c r="L22" s="96" t="str">
        <f>IF(AND(I22="",K22=""),"",IF(AND(J22="-",K22="-"),"NM",MAX(J22:K22)))</f>
        <v/>
      </c>
      <c r="N22" s="120">
        <v>19</v>
      </c>
      <c r="O22" s="97">
        <v>19</v>
      </c>
      <c r="P22" s="97"/>
      <c r="Q22" s="97"/>
      <c r="R22" s="97"/>
      <c r="S22" s="97"/>
      <c r="T22" s="97"/>
      <c r="U22" s="98"/>
      <c r="V22" s="97"/>
      <c r="W22" s="98"/>
      <c r="X22" s="99"/>
      <c r="Y22" s="100"/>
      <c r="Z22" s="99"/>
      <c r="AA22" s="100"/>
      <c r="AB22" s="101"/>
      <c r="AC22" s="99"/>
      <c r="AD22" s="100"/>
    </row>
    <row r="23" spans="1:30" ht="15" customHeight="1">
      <c r="B23" s="236"/>
      <c r="C23" s="238"/>
      <c r="D23" s="236"/>
      <c r="E23" s="238"/>
      <c r="F23" s="236"/>
      <c r="G23" s="238"/>
      <c r="H23" s="113" t="s">
        <v>14</v>
      </c>
      <c r="I23" s="218" t="s">
        <v>422</v>
      </c>
      <c r="J23" s="113" t="s">
        <v>14</v>
      </c>
      <c r="K23" s="218" t="s">
        <v>422</v>
      </c>
      <c r="L23" s="111"/>
      <c r="N23" s="120">
        <v>20</v>
      </c>
      <c r="O23" s="97">
        <v>20</v>
      </c>
      <c r="P23" s="97"/>
      <c r="Q23" s="97"/>
      <c r="R23" s="97"/>
      <c r="S23" s="97"/>
      <c r="T23" s="97"/>
      <c r="U23" s="98"/>
      <c r="V23" s="97"/>
      <c r="W23" s="98"/>
      <c r="X23" s="99"/>
      <c r="Y23" s="100"/>
      <c r="Z23" s="99"/>
      <c r="AA23" s="100"/>
      <c r="AB23" s="101"/>
      <c r="AC23" s="99"/>
      <c r="AD23" s="100"/>
    </row>
    <row r="24" spans="1:30" ht="15" hidden="1" customHeight="1">
      <c r="A24" s="23">
        <v>11</v>
      </c>
      <c r="B24" s="235">
        <f>VLOOKUP($A24,$O$4:$AD$54,2)</f>
        <v>0</v>
      </c>
      <c r="C24" s="235">
        <f>VLOOKUP($A24,$O$4:$AD$54,5)</f>
        <v>0</v>
      </c>
      <c r="D24" s="235" t="e">
        <f>VLOOKUP(C24,Q24:AF48,2)</f>
        <v>#N/A</v>
      </c>
      <c r="E24" s="235">
        <f>VLOOKUP($A24,$O$4:$AD$54,6)</f>
        <v>0</v>
      </c>
      <c r="F24" s="235">
        <f>VLOOKUP($A24,$O$4:$AD$54,7)</f>
        <v>0</v>
      </c>
      <c r="G24" s="237">
        <f>R14</f>
        <v>0</v>
      </c>
      <c r="H24" s="114" t="s">
        <v>12</v>
      </c>
      <c r="I24" s="115"/>
      <c r="J24" s="114" t="s">
        <v>12</v>
      </c>
      <c r="K24" s="115"/>
      <c r="L24" s="96" t="str">
        <f>IF(AND(I24="",K24=""),"",IF(AND(J24="-",K24="-"),"NM",MAX(J24:K24)))</f>
        <v/>
      </c>
      <c r="N24" s="120">
        <v>21</v>
      </c>
      <c r="O24" s="97">
        <v>21</v>
      </c>
      <c r="P24" s="97"/>
      <c r="Q24" s="97"/>
      <c r="R24" s="97"/>
      <c r="S24" s="97"/>
      <c r="T24" s="97"/>
      <c r="U24" s="98"/>
      <c r="V24" s="97"/>
      <c r="W24" s="98"/>
      <c r="X24" s="99"/>
      <c r="Y24" s="100"/>
      <c r="Z24" s="99"/>
      <c r="AA24" s="100"/>
      <c r="AB24" s="101"/>
      <c r="AC24" s="99"/>
      <c r="AD24" s="100"/>
    </row>
    <row r="25" spans="1:30" ht="15" hidden="1" customHeight="1">
      <c r="B25" s="236"/>
      <c r="C25" s="236"/>
      <c r="D25" s="236"/>
      <c r="E25" s="236"/>
      <c r="F25" s="236"/>
      <c r="G25" s="238"/>
      <c r="H25" s="114" t="s">
        <v>14</v>
      </c>
      <c r="I25" s="115"/>
      <c r="J25" s="114" t="s">
        <v>14</v>
      </c>
      <c r="K25" s="115"/>
      <c r="L25" s="95"/>
      <c r="N25" s="120">
        <v>22</v>
      </c>
      <c r="O25" s="97">
        <v>22</v>
      </c>
      <c r="P25" s="97"/>
      <c r="Q25" s="97"/>
      <c r="R25" s="97"/>
      <c r="S25" s="97"/>
      <c r="T25" s="97"/>
      <c r="U25" s="98"/>
      <c r="V25" s="97"/>
      <c r="W25" s="98"/>
      <c r="X25" s="99"/>
      <c r="Y25" s="100"/>
      <c r="Z25" s="99"/>
      <c r="AA25" s="100"/>
      <c r="AB25" s="101"/>
      <c r="AC25" s="99"/>
      <c r="AD25" s="100"/>
    </row>
    <row r="26" spans="1:30" ht="15" hidden="1" customHeight="1">
      <c r="A26" s="23">
        <v>12</v>
      </c>
      <c r="B26" s="235">
        <f>VLOOKUP($A26,$O$4:$AD$54,2)</f>
        <v>0</v>
      </c>
      <c r="C26" s="235">
        <f>VLOOKUP($A26,$O$4:$AD$54,5)</f>
        <v>0</v>
      </c>
      <c r="D26" s="235" t="e">
        <f>VLOOKUP(C26,Q26:AF50,2)</f>
        <v>#N/A</v>
      </c>
      <c r="E26" s="235">
        <f>VLOOKUP($A26,$O$4:$AD$54,6)</f>
        <v>0</v>
      </c>
      <c r="F26" s="235">
        <f>VLOOKUP($A26,$O$4:$AD$54,7)</f>
        <v>0</v>
      </c>
      <c r="G26" s="237">
        <f>R15</f>
        <v>0</v>
      </c>
      <c r="H26" s="116" t="s">
        <v>12</v>
      </c>
      <c r="I26" s="117"/>
      <c r="J26" s="116" t="s">
        <v>12</v>
      </c>
      <c r="K26" s="117"/>
      <c r="L26" s="96" t="str">
        <f>IF(AND(I26="",K26=""),"",IF(AND(J26="-",K26="-"),"NM",MAX(J26:K26)))</f>
        <v/>
      </c>
      <c r="N26" s="120">
        <v>23</v>
      </c>
      <c r="O26" s="97">
        <v>23</v>
      </c>
      <c r="P26" s="97"/>
      <c r="Q26" s="97"/>
      <c r="R26" s="97"/>
      <c r="S26" s="97"/>
      <c r="T26" s="97"/>
      <c r="U26" s="98"/>
      <c r="V26" s="97"/>
      <c r="W26" s="98"/>
      <c r="X26" s="99"/>
      <c r="Y26" s="100"/>
      <c r="Z26" s="99"/>
      <c r="AA26" s="100"/>
      <c r="AB26" s="101"/>
      <c r="AC26" s="99"/>
      <c r="AD26" s="100"/>
    </row>
    <row r="27" spans="1:30" ht="15" hidden="1" customHeight="1">
      <c r="B27" s="236"/>
      <c r="C27" s="236"/>
      <c r="D27" s="236"/>
      <c r="E27" s="236"/>
      <c r="F27" s="236"/>
      <c r="G27" s="238"/>
      <c r="H27" s="118" t="s">
        <v>14</v>
      </c>
      <c r="I27" s="119"/>
      <c r="J27" s="118" t="s">
        <v>14</v>
      </c>
      <c r="K27" s="119"/>
      <c r="L27" s="95"/>
      <c r="N27" s="120">
        <v>24</v>
      </c>
      <c r="O27" s="97">
        <v>24</v>
      </c>
      <c r="P27" s="97"/>
      <c r="Q27" s="97"/>
      <c r="R27" s="97"/>
      <c r="S27" s="97"/>
      <c r="T27" s="97"/>
      <c r="U27" s="98"/>
      <c r="V27" s="97"/>
      <c r="W27" s="98"/>
      <c r="X27" s="99"/>
      <c r="Y27" s="100"/>
      <c r="Z27" s="99"/>
      <c r="AA27" s="100"/>
      <c r="AB27" s="101"/>
      <c r="AC27" s="99"/>
      <c r="AD27" s="100"/>
    </row>
    <row r="28" spans="1:30" ht="15" hidden="1" customHeight="1">
      <c r="A28" s="23">
        <v>13</v>
      </c>
      <c r="B28" s="235">
        <f>VLOOKUP($A28,$O$4:$AD$54,2)</f>
        <v>0</v>
      </c>
      <c r="C28" s="235">
        <f>VLOOKUP($A28,$O$4:$AD$54,5)</f>
        <v>0</v>
      </c>
      <c r="D28" s="235" t="e">
        <f>VLOOKUP(C28,Q28:AF52,2)</f>
        <v>#N/A</v>
      </c>
      <c r="E28" s="235">
        <f>VLOOKUP($A28,$O$4:$AD$54,6)</f>
        <v>0</v>
      </c>
      <c r="F28" s="235">
        <f>VLOOKUP($A28,$O$4:$AD$54,7)</f>
        <v>0</v>
      </c>
      <c r="G28" s="237">
        <f>R16</f>
        <v>0</v>
      </c>
      <c r="H28" s="114" t="s">
        <v>12</v>
      </c>
      <c r="I28" s="117"/>
      <c r="J28" s="116" t="s">
        <v>12</v>
      </c>
      <c r="K28" s="117"/>
      <c r="L28" s="96" t="str">
        <f>IF(AND(I28="",K28=""),"",IF(AND(J28="-",K28="-"),"NM",MAX(J28:K28)))</f>
        <v/>
      </c>
      <c r="N28" s="120">
        <v>25</v>
      </c>
      <c r="O28" s="97">
        <v>25</v>
      </c>
      <c r="P28" s="97"/>
      <c r="Q28" s="97"/>
      <c r="R28" s="97"/>
      <c r="S28" s="97"/>
      <c r="T28" s="97"/>
      <c r="U28" s="98"/>
      <c r="V28" s="97"/>
      <c r="W28" s="98"/>
      <c r="X28" s="99"/>
      <c r="Y28" s="100"/>
      <c r="Z28" s="99"/>
      <c r="AA28" s="100"/>
      <c r="AB28" s="101"/>
      <c r="AC28" s="99"/>
      <c r="AD28" s="100"/>
    </row>
    <row r="29" spans="1:30" ht="15" hidden="1" customHeight="1">
      <c r="B29" s="236"/>
      <c r="C29" s="236"/>
      <c r="D29" s="236"/>
      <c r="E29" s="236"/>
      <c r="F29" s="236"/>
      <c r="G29" s="238"/>
      <c r="H29" s="114" t="s">
        <v>14</v>
      </c>
      <c r="I29" s="119"/>
      <c r="J29" s="118" t="s">
        <v>14</v>
      </c>
      <c r="K29" s="119"/>
      <c r="L29" s="95"/>
    </row>
    <row r="30" spans="1:30" ht="15" hidden="1" customHeight="1">
      <c r="A30" s="23">
        <v>14</v>
      </c>
      <c r="B30" s="235">
        <f>VLOOKUP($A30,$O$4:$AD$54,2)</f>
        <v>0</v>
      </c>
      <c r="C30" s="235">
        <f>VLOOKUP($A30,$O$4:$AD$54,5)</f>
        <v>0</v>
      </c>
      <c r="D30" s="235" t="e">
        <f>VLOOKUP(C30,Q30:AF54,2)</f>
        <v>#N/A</v>
      </c>
      <c r="E30" s="235">
        <f>VLOOKUP($A30,$O$4:$AD$54,6)</f>
        <v>0</v>
      </c>
      <c r="F30" s="235">
        <f>VLOOKUP($A30,$O$4:$AD$54,7)</f>
        <v>0</v>
      </c>
      <c r="G30" s="237">
        <f>R17</f>
        <v>0</v>
      </c>
      <c r="H30" s="116" t="s">
        <v>12</v>
      </c>
      <c r="I30" s="117"/>
      <c r="J30" s="116" t="s">
        <v>12</v>
      </c>
      <c r="K30" s="117"/>
      <c r="L30" s="96" t="str">
        <f>IF(AND(I30="",K30=""),"",IF(AND(J30="-",K30="-"),"NM",MAX(J30:K30)))</f>
        <v/>
      </c>
    </row>
    <row r="31" spans="1:30" ht="15" hidden="1" customHeight="1">
      <c r="B31" s="236"/>
      <c r="C31" s="236"/>
      <c r="D31" s="236"/>
      <c r="E31" s="236"/>
      <c r="F31" s="236"/>
      <c r="G31" s="238"/>
      <c r="H31" s="118" t="s">
        <v>14</v>
      </c>
      <c r="I31" s="119"/>
      <c r="J31" s="118" t="s">
        <v>14</v>
      </c>
      <c r="K31" s="119"/>
      <c r="L31" s="95"/>
    </row>
    <row r="32" spans="1:30" ht="15" hidden="1" customHeight="1">
      <c r="A32" s="23">
        <v>15</v>
      </c>
      <c r="B32" s="235">
        <f>VLOOKUP($A32,$O$4:$AD$54,2)</f>
        <v>0</v>
      </c>
      <c r="C32" s="235">
        <f>VLOOKUP($A32,$O$4:$AD$54,5)</f>
        <v>0</v>
      </c>
      <c r="D32" s="235" t="e">
        <f>VLOOKUP(C32,Q32:AF56,2)</f>
        <v>#N/A</v>
      </c>
      <c r="E32" s="235">
        <f>VLOOKUP($A32,$O$4:$AD$54,6)</f>
        <v>0</v>
      </c>
      <c r="F32" s="235">
        <f>VLOOKUP($A32,$O$4:$AD$54,7)</f>
        <v>0</v>
      </c>
      <c r="G32" s="237">
        <f>R18</f>
        <v>0</v>
      </c>
      <c r="H32" s="116" t="s">
        <v>12</v>
      </c>
      <c r="I32" s="117"/>
      <c r="J32" s="116" t="s">
        <v>12</v>
      </c>
      <c r="K32" s="117"/>
      <c r="L32" s="96" t="str">
        <f>IF(AND(I32="",K32=""),"",IF(AND(J32="-",K32="-"),"NM",MAX(J32:K32)))</f>
        <v/>
      </c>
    </row>
    <row r="33" spans="1:12" ht="15" hidden="1" customHeight="1">
      <c r="B33" s="236"/>
      <c r="C33" s="236"/>
      <c r="D33" s="236"/>
      <c r="E33" s="236"/>
      <c r="F33" s="236"/>
      <c r="G33" s="238"/>
      <c r="H33" s="118" t="s">
        <v>14</v>
      </c>
      <c r="I33" s="119"/>
      <c r="J33" s="118" t="s">
        <v>14</v>
      </c>
      <c r="K33" s="119"/>
      <c r="L33" s="95"/>
    </row>
    <row r="34" spans="1:12" ht="15" hidden="1" customHeight="1">
      <c r="A34" s="23">
        <v>16</v>
      </c>
      <c r="B34" s="235">
        <f>VLOOKUP($A34,$O$4:$AD$54,2)</f>
        <v>0</v>
      </c>
      <c r="C34" s="235">
        <f>VLOOKUP($A34,$O$4:$AD$54,5)</f>
        <v>0</v>
      </c>
      <c r="D34" s="235" t="e">
        <f>VLOOKUP(C34,Q34:AF58,2)</f>
        <v>#N/A</v>
      </c>
      <c r="E34" s="235">
        <f>VLOOKUP($A34,$O$4:$AD$54,6)</f>
        <v>0</v>
      </c>
      <c r="F34" s="235">
        <f>VLOOKUP($A34,$O$4:$AD$54,7)</f>
        <v>0</v>
      </c>
      <c r="G34" s="237">
        <f>R19</f>
        <v>0</v>
      </c>
      <c r="H34" s="114" t="s">
        <v>12</v>
      </c>
      <c r="I34" s="115"/>
      <c r="J34" s="114" t="s">
        <v>12</v>
      </c>
      <c r="K34" s="115"/>
      <c r="L34" s="96" t="str">
        <f>IF(AND(I34="",K34=""),"",IF(AND(J34="-",K34="-"),"NM",MAX(J34:K34)))</f>
        <v/>
      </c>
    </row>
    <row r="35" spans="1:12" ht="15" hidden="1" customHeight="1">
      <c r="B35" s="236"/>
      <c r="C35" s="236"/>
      <c r="D35" s="236"/>
      <c r="E35" s="236"/>
      <c r="F35" s="236"/>
      <c r="G35" s="238"/>
      <c r="H35" s="114" t="s">
        <v>14</v>
      </c>
      <c r="I35" s="115"/>
      <c r="J35" s="114" t="s">
        <v>14</v>
      </c>
      <c r="K35" s="115"/>
      <c r="L35" s="95"/>
    </row>
    <row r="36" spans="1:12" ht="15" hidden="1" customHeight="1">
      <c r="A36" s="23">
        <v>17</v>
      </c>
      <c r="B36" s="235">
        <f>VLOOKUP($A36,$O$4:$AD$54,2)</f>
        <v>0</v>
      </c>
      <c r="C36" s="235">
        <f>VLOOKUP($A36,$O$4:$AD$54,5)</f>
        <v>0</v>
      </c>
      <c r="D36" s="235" t="e">
        <f>VLOOKUP(C36,Q36:AF60,2)</f>
        <v>#N/A</v>
      </c>
      <c r="E36" s="235">
        <f>VLOOKUP($A36,$O$4:$AD$54,6)</f>
        <v>0</v>
      </c>
      <c r="F36" s="235">
        <f>VLOOKUP($A36,$O$4:$AD$54,7)</f>
        <v>0</v>
      </c>
      <c r="G36" s="237">
        <f>R20</f>
        <v>0</v>
      </c>
      <c r="H36" s="116" t="s">
        <v>12</v>
      </c>
      <c r="I36" s="117"/>
      <c r="J36" s="116" t="s">
        <v>12</v>
      </c>
      <c r="K36" s="117"/>
      <c r="L36" s="96" t="str">
        <f>IF(AND(I36="",K36=""),"",IF(AND(J36="-",K36="-"),"NM",MAX(J36:K36)))</f>
        <v/>
      </c>
    </row>
    <row r="37" spans="1:12" ht="15" hidden="1" customHeight="1">
      <c r="B37" s="236"/>
      <c r="C37" s="236"/>
      <c r="D37" s="236"/>
      <c r="E37" s="236"/>
      <c r="F37" s="236"/>
      <c r="G37" s="238"/>
      <c r="H37" s="118" t="s">
        <v>14</v>
      </c>
      <c r="I37" s="119"/>
      <c r="J37" s="118" t="s">
        <v>14</v>
      </c>
      <c r="K37" s="119"/>
      <c r="L37" s="95"/>
    </row>
    <row r="38" spans="1:12" ht="15" hidden="1" customHeight="1">
      <c r="A38" s="23">
        <v>18</v>
      </c>
      <c r="B38" s="235">
        <f>VLOOKUP($A38,$O$4:$AD$54,2)</f>
        <v>0</v>
      </c>
      <c r="C38" s="235">
        <f>VLOOKUP($A38,$O$4:$AD$54,5)</f>
        <v>0</v>
      </c>
      <c r="D38" s="235" t="e">
        <f>VLOOKUP(C38,Q38:AF62,2)</f>
        <v>#N/A</v>
      </c>
      <c r="E38" s="235">
        <f>VLOOKUP($A38,$O$4:$AD$54,6)</f>
        <v>0</v>
      </c>
      <c r="F38" s="235">
        <f>VLOOKUP($A38,$O$4:$AD$54,7)</f>
        <v>0</v>
      </c>
      <c r="G38" s="237">
        <f>R21</f>
        <v>0</v>
      </c>
      <c r="H38" s="116" t="s">
        <v>12</v>
      </c>
      <c r="I38" s="117"/>
      <c r="J38" s="116" t="s">
        <v>12</v>
      </c>
      <c r="K38" s="117"/>
      <c r="L38" s="96" t="str">
        <f>IF(AND(I38="",K38=""),"",IF(AND(J38="-",K38="-"),"NM",MAX(J38:K38)))</f>
        <v/>
      </c>
    </row>
    <row r="39" spans="1:12" ht="15" hidden="1" customHeight="1">
      <c r="B39" s="236"/>
      <c r="C39" s="236"/>
      <c r="D39" s="236"/>
      <c r="E39" s="236"/>
      <c r="F39" s="236"/>
      <c r="G39" s="238"/>
      <c r="H39" s="118" t="s">
        <v>14</v>
      </c>
      <c r="I39" s="119"/>
      <c r="J39" s="118" t="s">
        <v>14</v>
      </c>
      <c r="K39" s="119"/>
      <c r="L39" s="95"/>
    </row>
    <row r="40" spans="1:12" ht="15" hidden="1" customHeight="1">
      <c r="A40" s="23">
        <v>19</v>
      </c>
      <c r="B40" s="235">
        <f>VLOOKUP($A40,$O$4:$AD$54,2)</f>
        <v>0</v>
      </c>
      <c r="C40" s="235">
        <f>VLOOKUP($A40,$O$4:$AD$54,5)</f>
        <v>0</v>
      </c>
      <c r="D40" s="235" t="e">
        <f>VLOOKUP(C40,Q40:AF64,2)</f>
        <v>#N/A</v>
      </c>
      <c r="E40" s="235">
        <f>VLOOKUP($A40,$O$4:$AD$54,6)</f>
        <v>0</v>
      </c>
      <c r="F40" s="235">
        <f>VLOOKUP($A40,$O$4:$AD$54,7)</f>
        <v>0</v>
      </c>
      <c r="G40" s="237">
        <f>R22</f>
        <v>0</v>
      </c>
      <c r="H40" s="116" t="s">
        <v>12</v>
      </c>
      <c r="I40" s="117"/>
      <c r="J40" s="116" t="s">
        <v>12</v>
      </c>
      <c r="K40" s="117"/>
      <c r="L40" s="96" t="str">
        <f>IF(AND(I40="",K40=""),"",IF(AND(J40="-",K40="-"),"NM",MAX(J40:K40)))</f>
        <v/>
      </c>
    </row>
    <row r="41" spans="1:12" ht="15" hidden="1" customHeight="1">
      <c r="B41" s="236"/>
      <c r="C41" s="236"/>
      <c r="D41" s="236"/>
      <c r="E41" s="236"/>
      <c r="F41" s="236"/>
      <c r="G41" s="238"/>
      <c r="H41" s="118" t="s">
        <v>14</v>
      </c>
      <c r="I41" s="119"/>
      <c r="J41" s="118" t="s">
        <v>14</v>
      </c>
      <c r="K41" s="119"/>
      <c r="L41" s="95"/>
    </row>
    <row r="42" spans="1:12" ht="15" hidden="1" customHeight="1">
      <c r="A42" s="23">
        <v>20</v>
      </c>
      <c r="B42" s="235">
        <f>VLOOKUP($A42,$O$4:$AD$54,2)</f>
        <v>0</v>
      </c>
      <c r="C42" s="235">
        <f>VLOOKUP($A42,$O$4:$AD$54,5)</f>
        <v>0</v>
      </c>
      <c r="D42" s="235" t="e">
        <f>VLOOKUP(C42,Q42:AF66,2)</f>
        <v>#N/A</v>
      </c>
      <c r="E42" s="235">
        <f>VLOOKUP($A42,$O$4:$AD$54,6)</f>
        <v>0</v>
      </c>
      <c r="F42" s="235">
        <f>VLOOKUP($A42,$O$4:$AD$54,7)</f>
        <v>0</v>
      </c>
      <c r="G42" s="237">
        <f>R23</f>
        <v>0</v>
      </c>
      <c r="H42" s="114" t="s">
        <v>12</v>
      </c>
      <c r="I42" s="115"/>
      <c r="J42" s="114" t="s">
        <v>12</v>
      </c>
      <c r="K42" s="115"/>
      <c r="L42" s="96" t="str">
        <f>IF(AND(I42="",K42=""),"",IF(AND(J42="-",K42="-"),"NM",MAX(J42:K42)))</f>
        <v/>
      </c>
    </row>
    <row r="43" spans="1:12" ht="15" hidden="1" customHeight="1">
      <c r="B43" s="236"/>
      <c r="C43" s="236"/>
      <c r="D43" s="236"/>
      <c r="E43" s="236"/>
      <c r="F43" s="236"/>
      <c r="G43" s="238"/>
      <c r="H43" s="114" t="s">
        <v>14</v>
      </c>
      <c r="I43" s="115"/>
      <c r="J43" s="114" t="s">
        <v>14</v>
      </c>
      <c r="K43" s="115"/>
      <c r="L43" s="95"/>
    </row>
    <row r="44" spans="1:12" ht="15" hidden="1" customHeight="1">
      <c r="A44" s="23">
        <v>21</v>
      </c>
      <c r="B44" s="235">
        <f>VLOOKUP($A44,$O$4:$AD$54,2)</f>
        <v>0</v>
      </c>
      <c r="C44" s="235">
        <f>VLOOKUP($A44,$O$4:$AD$54,5)</f>
        <v>0</v>
      </c>
      <c r="D44" s="235" t="e">
        <f>VLOOKUP(C44,Q44:AF68,2)</f>
        <v>#N/A</v>
      </c>
      <c r="E44" s="235">
        <f>VLOOKUP($A44,$O$4:$AD$54,6)</f>
        <v>0</v>
      </c>
      <c r="F44" s="235">
        <f>VLOOKUP($A44,$O$4:$AD$54,7)</f>
        <v>0</v>
      </c>
      <c r="G44" s="237">
        <f>R24</f>
        <v>0</v>
      </c>
      <c r="H44" s="116" t="s">
        <v>12</v>
      </c>
      <c r="I44" s="117"/>
      <c r="J44" s="116" t="s">
        <v>12</v>
      </c>
      <c r="K44" s="117"/>
      <c r="L44" s="96" t="str">
        <f>IF(AND(I44="",K44=""),"",IF(AND(J44="-",K44="-"),"NM",MAX(J44:K44)))</f>
        <v/>
      </c>
    </row>
    <row r="45" spans="1:12" ht="15" hidden="1" customHeight="1">
      <c r="B45" s="236"/>
      <c r="C45" s="236"/>
      <c r="D45" s="236"/>
      <c r="E45" s="236"/>
      <c r="F45" s="236"/>
      <c r="G45" s="238"/>
      <c r="H45" s="118" t="s">
        <v>14</v>
      </c>
      <c r="I45" s="119"/>
      <c r="J45" s="118" t="s">
        <v>14</v>
      </c>
      <c r="K45" s="119"/>
      <c r="L45" s="95"/>
    </row>
    <row r="46" spans="1:12" ht="15" hidden="1" customHeight="1">
      <c r="A46" s="23">
        <v>22</v>
      </c>
      <c r="B46" s="235">
        <f>VLOOKUP($A46,$O$4:$AD$54,2)</f>
        <v>0</v>
      </c>
      <c r="C46" s="235">
        <f>VLOOKUP($A46,$O$4:$AD$54,5)</f>
        <v>0</v>
      </c>
      <c r="D46" s="235" t="e">
        <f>VLOOKUP(C46,Q46:AF70,2)</f>
        <v>#N/A</v>
      </c>
      <c r="E46" s="235">
        <f>VLOOKUP($A46,$O$4:$AD$54,6)</f>
        <v>0</v>
      </c>
      <c r="F46" s="235">
        <f>VLOOKUP($A46,$O$4:$AD$54,7)</f>
        <v>0</v>
      </c>
      <c r="G46" s="237">
        <f>R25</f>
        <v>0</v>
      </c>
      <c r="H46" s="116" t="s">
        <v>12</v>
      </c>
      <c r="I46" s="117"/>
      <c r="J46" s="116" t="s">
        <v>12</v>
      </c>
      <c r="K46" s="117"/>
      <c r="L46" s="96" t="str">
        <f>IF(AND(I46="",K46=""),"",IF(AND(J46="-",K46="-"),"NM",MAX(J46:K46)))</f>
        <v/>
      </c>
    </row>
    <row r="47" spans="1:12" ht="15" hidden="1" customHeight="1">
      <c r="B47" s="236"/>
      <c r="C47" s="236"/>
      <c r="D47" s="236"/>
      <c r="E47" s="236"/>
      <c r="F47" s="236"/>
      <c r="G47" s="238"/>
      <c r="H47" s="118" t="s">
        <v>14</v>
      </c>
      <c r="I47" s="119"/>
      <c r="J47" s="118" t="s">
        <v>14</v>
      </c>
      <c r="K47" s="119"/>
      <c r="L47" s="95"/>
    </row>
    <row r="48" spans="1:12" ht="15" hidden="1" customHeight="1">
      <c r="A48" s="23">
        <v>23</v>
      </c>
      <c r="B48" s="235">
        <f>VLOOKUP($A48,$O$4:$AD$54,2)</f>
        <v>0</v>
      </c>
      <c r="C48" s="235">
        <f>VLOOKUP($A48,$O$4:$AD$54,5)</f>
        <v>0</v>
      </c>
      <c r="D48" s="235" t="e">
        <f>VLOOKUP(C48,Q48:AF72,2)</f>
        <v>#N/A</v>
      </c>
      <c r="E48" s="235">
        <f>VLOOKUP($A48,$O$4:$AD$54,6)</f>
        <v>0</v>
      </c>
      <c r="F48" s="235">
        <f>VLOOKUP($A48,$O$4:$AD$54,7)</f>
        <v>0</v>
      </c>
      <c r="G48" s="237">
        <f>R26</f>
        <v>0</v>
      </c>
      <c r="H48" s="116" t="s">
        <v>12</v>
      </c>
      <c r="I48" s="117"/>
      <c r="J48" s="116" t="s">
        <v>12</v>
      </c>
      <c r="K48" s="117"/>
      <c r="L48" s="96" t="str">
        <f>IF(AND(I48="",K48=""),"",IF(AND(J48="-",K48="-"),"NM",MAX(J48:K48)))</f>
        <v/>
      </c>
    </row>
    <row r="49" spans="1:12" ht="15" hidden="1" customHeight="1">
      <c r="B49" s="236"/>
      <c r="C49" s="236"/>
      <c r="D49" s="236"/>
      <c r="E49" s="236"/>
      <c r="F49" s="236"/>
      <c r="G49" s="238"/>
      <c r="H49" s="118" t="s">
        <v>14</v>
      </c>
      <c r="I49" s="119"/>
      <c r="J49" s="118" t="s">
        <v>14</v>
      </c>
      <c r="K49" s="119"/>
      <c r="L49" s="95"/>
    </row>
    <row r="50" spans="1:12" ht="15" hidden="1" customHeight="1">
      <c r="A50" s="23">
        <v>24</v>
      </c>
      <c r="B50" s="235">
        <f>VLOOKUP($A50,$O$4:$AD$54,2)</f>
        <v>0</v>
      </c>
      <c r="C50" s="235">
        <f>VLOOKUP($A50,$O$4:$AD$54,5)</f>
        <v>0</v>
      </c>
      <c r="D50" s="235" t="e">
        <f>VLOOKUP(C50,Q50:AF74,2)</f>
        <v>#N/A</v>
      </c>
      <c r="E50" s="235">
        <f>VLOOKUP($A50,$O$4:$AD$54,6)</f>
        <v>0</v>
      </c>
      <c r="F50" s="235">
        <f>VLOOKUP($A50,$O$4:$AD$54,7)</f>
        <v>0</v>
      </c>
      <c r="G50" s="237">
        <f>R27</f>
        <v>0</v>
      </c>
      <c r="H50" s="116" t="s">
        <v>12</v>
      </c>
      <c r="I50" s="117"/>
      <c r="J50" s="116" t="s">
        <v>12</v>
      </c>
      <c r="K50" s="117"/>
      <c r="L50" s="96" t="str">
        <f>IF(AND(I50="",K50=""),"",IF(AND(J50="-",K50="-"),"NM",MAX(J50:K50)))</f>
        <v/>
      </c>
    </row>
    <row r="51" spans="1:12" ht="15" hidden="1" customHeight="1">
      <c r="B51" s="236"/>
      <c r="C51" s="236"/>
      <c r="D51" s="236"/>
      <c r="E51" s="236"/>
      <c r="F51" s="236"/>
      <c r="G51" s="238"/>
      <c r="H51" s="118" t="s">
        <v>14</v>
      </c>
      <c r="I51" s="119"/>
      <c r="J51" s="118" t="s">
        <v>14</v>
      </c>
      <c r="K51" s="119"/>
      <c r="L51" s="95"/>
    </row>
    <row r="52" spans="1:12" ht="15" hidden="1" customHeight="1">
      <c r="A52" s="23">
        <v>25</v>
      </c>
      <c r="B52" s="235">
        <f>VLOOKUP($A52,$O$4:$AD$54,2)</f>
        <v>0</v>
      </c>
      <c r="C52" s="235">
        <f>VLOOKUP($A52,$O$4:$AD$54,5)</f>
        <v>0</v>
      </c>
      <c r="D52" s="235" t="e">
        <f>VLOOKUP(C52,Q52:AF76,2)</f>
        <v>#N/A</v>
      </c>
      <c r="E52" s="235">
        <f>VLOOKUP($A52,$O$4:$AD$54,6)</f>
        <v>0</v>
      </c>
      <c r="F52" s="235">
        <f>VLOOKUP($A52,$O$4:$AD$54,7)</f>
        <v>0</v>
      </c>
      <c r="G52" s="237">
        <f>R28</f>
        <v>0</v>
      </c>
      <c r="H52" s="116" t="s">
        <v>12</v>
      </c>
      <c r="I52" s="117"/>
      <c r="J52" s="116" t="s">
        <v>12</v>
      </c>
      <c r="K52" s="117"/>
      <c r="L52" s="96" t="str">
        <f>IF(AND(I52="",K52=""),"",IF(AND(J52="-",K52="-"),"NM",MAX(J52:K52)))</f>
        <v/>
      </c>
    </row>
    <row r="53" spans="1:12" ht="15" hidden="1" customHeight="1">
      <c r="B53" s="236"/>
      <c r="C53" s="236"/>
      <c r="D53" s="236"/>
      <c r="E53" s="236"/>
      <c r="F53" s="236"/>
      <c r="G53" s="238"/>
      <c r="H53" s="118" t="s">
        <v>14</v>
      </c>
      <c r="I53" s="119"/>
      <c r="J53" s="118" t="s">
        <v>14</v>
      </c>
      <c r="K53" s="119"/>
      <c r="L53" s="95"/>
    </row>
    <row r="54" spans="1:12" ht="15" customHeight="1">
      <c r="B54" s="52"/>
      <c r="C54" s="6"/>
      <c r="D54" s="4"/>
      <c r="E54" s="4"/>
      <c r="F54" s="4"/>
      <c r="G54" s="3"/>
    </row>
    <row r="55" spans="1:12">
      <c r="B55" s="52"/>
      <c r="C55" s="6"/>
      <c r="D55" s="4"/>
      <c r="E55" s="4"/>
      <c r="F55" s="4"/>
      <c r="G55" s="3"/>
    </row>
    <row r="56" spans="1:12">
      <c r="B56" s="52"/>
      <c r="C56" s="6"/>
      <c r="D56" s="4"/>
      <c r="E56" s="4"/>
      <c r="F56" s="4"/>
      <c r="G56" s="3"/>
    </row>
    <row r="57" spans="1:12">
      <c r="B57" s="52"/>
      <c r="C57" s="6"/>
      <c r="D57" s="4"/>
      <c r="E57" s="4"/>
      <c r="F57" s="4"/>
      <c r="G57" s="3"/>
    </row>
    <row r="58" spans="1:12">
      <c r="B58" s="52"/>
      <c r="C58" s="6"/>
      <c r="D58" s="4"/>
      <c r="E58" s="4"/>
      <c r="F58" s="4"/>
      <c r="G58" s="3"/>
    </row>
    <row r="59" spans="1:12">
      <c r="B59" s="52"/>
      <c r="C59" s="6"/>
      <c r="D59" s="4"/>
      <c r="E59" s="4"/>
      <c r="F59" s="4"/>
      <c r="G59" s="3"/>
    </row>
    <row r="60" spans="1:12">
      <c r="B60" s="52"/>
      <c r="C60" s="6"/>
      <c r="D60" s="4"/>
      <c r="E60" s="4"/>
      <c r="F60" s="4"/>
      <c r="G60" s="3"/>
    </row>
    <row r="61" spans="1:12">
      <c r="B61" s="52"/>
      <c r="C61" s="6"/>
      <c r="D61" s="4"/>
      <c r="E61" s="4"/>
      <c r="F61" s="4"/>
      <c r="G61" s="3"/>
    </row>
    <row r="62" spans="1:12">
      <c r="B62" s="52"/>
      <c r="C62" s="6"/>
      <c r="D62" s="4"/>
      <c r="E62" s="4"/>
      <c r="F62" s="4"/>
      <c r="G62" s="3"/>
    </row>
    <row r="63" spans="1:12">
      <c r="B63" s="52"/>
      <c r="C63" s="6"/>
      <c r="D63" s="4"/>
      <c r="E63" s="4"/>
      <c r="F63" s="4"/>
      <c r="G63" s="3"/>
    </row>
    <row r="64" spans="1:12">
      <c r="B64" s="52"/>
      <c r="C64" s="6"/>
      <c r="D64" s="4"/>
      <c r="E64" s="4"/>
      <c r="F64" s="4"/>
      <c r="G64" s="3"/>
    </row>
    <row r="65" spans="2:7">
      <c r="B65" s="52"/>
      <c r="C65" s="6"/>
      <c r="D65" s="4"/>
      <c r="E65" s="4"/>
      <c r="F65" s="4"/>
      <c r="G65" s="3"/>
    </row>
    <row r="66" spans="2:7">
      <c r="B66" s="52"/>
      <c r="C66" s="6"/>
      <c r="D66" s="4"/>
      <c r="E66" s="4"/>
      <c r="F66" s="4"/>
      <c r="G66" s="3"/>
    </row>
    <row r="67" spans="2:7">
      <c r="B67" s="52"/>
      <c r="C67" s="6"/>
      <c r="D67" s="4"/>
      <c r="E67" s="4"/>
      <c r="F67" s="4"/>
      <c r="G67" s="3"/>
    </row>
    <row r="68" spans="2:7">
      <c r="B68" s="52"/>
      <c r="C68" s="6"/>
      <c r="D68" s="4"/>
      <c r="E68" s="4"/>
      <c r="F68" s="4"/>
      <c r="G68" s="3"/>
    </row>
    <row r="69" spans="2:7">
      <c r="B69" s="52"/>
      <c r="C69" s="6"/>
      <c r="D69" s="4"/>
      <c r="E69" s="4"/>
      <c r="F69" s="4"/>
      <c r="G69" s="3"/>
    </row>
    <row r="70" spans="2:7">
      <c r="B70" s="52"/>
      <c r="C70" s="6"/>
      <c r="D70" s="4"/>
      <c r="E70" s="4"/>
      <c r="F70" s="4"/>
      <c r="G70" s="3"/>
    </row>
    <row r="71" spans="2:7">
      <c r="B71" s="52"/>
      <c r="C71" s="6"/>
      <c r="D71" s="4"/>
      <c r="E71" s="4"/>
      <c r="F71" s="4"/>
      <c r="G71" s="3"/>
    </row>
    <row r="72" spans="2:7">
      <c r="B72" s="52"/>
      <c r="C72" s="6"/>
      <c r="D72" s="4"/>
      <c r="E72" s="4"/>
      <c r="F72" s="4"/>
      <c r="G72" s="3"/>
    </row>
    <row r="73" spans="2:7">
      <c r="B73" s="52"/>
      <c r="C73" s="6"/>
      <c r="D73" s="4"/>
      <c r="E73" s="4"/>
      <c r="F73" s="4"/>
      <c r="G73" s="3"/>
    </row>
    <row r="74" spans="2:7">
      <c r="B74" s="52"/>
      <c r="C74" s="6"/>
      <c r="D74" s="4"/>
      <c r="E74" s="4"/>
      <c r="F74" s="4"/>
      <c r="G74" s="3"/>
    </row>
    <row r="75" spans="2:7">
      <c r="B75" s="52"/>
      <c r="C75" s="6"/>
      <c r="D75" s="4"/>
      <c r="E75" s="4"/>
      <c r="F75" s="4"/>
      <c r="G75" s="3"/>
    </row>
    <row r="76" spans="2:7">
      <c r="B76" s="52"/>
      <c r="C76" s="6"/>
      <c r="D76" s="4"/>
      <c r="E76" s="4"/>
      <c r="F76" s="4"/>
      <c r="G76" s="3"/>
    </row>
    <row r="77" spans="2:7">
      <c r="B77" s="52"/>
      <c r="C77" s="6"/>
      <c r="D77" s="4"/>
      <c r="E77" s="4"/>
      <c r="F77" s="4"/>
      <c r="G77" s="3"/>
    </row>
    <row r="78" spans="2:7">
      <c r="B78" s="52"/>
      <c r="C78" s="6"/>
      <c r="D78" s="4"/>
      <c r="E78" s="4"/>
      <c r="F78" s="4"/>
      <c r="G78" s="3"/>
    </row>
    <row r="79" spans="2:7">
      <c r="B79" s="52"/>
      <c r="C79" s="6"/>
      <c r="D79" s="4"/>
      <c r="E79" s="4"/>
      <c r="F79" s="4"/>
      <c r="G79" s="3"/>
    </row>
    <row r="80" spans="2:7">
      <c r="B80" s="52"/>
      <c r="C80" s="6"/>
      <c r="D80" s="4"/>
      <c r="E80" s="4"/>
      <c r="F80" s="4"/>
      <c r="G80" s="3"/>
    </row>
    <row r="81" spans="2:7">
      <c r="B81" s="52"/>
      <c r="C81" s="6"/>
      <c r="D81" s="4"/>
      <c r="E81" s="4"/>
      <c r="F81" s="4"/>
      <c r="G81" s="3"/>
    </row>
    <row r="82" spans="2:7">
      <c r="B82" s="52"/>
      <c r="C82" s="6"/>
      <c r="D82" s="4"/>
      <c r="E82" s="4"/>
      <c r="F82" s="4"/>
      <c r="G82" s="3"/>
    </row>
  </sheetData>
  <sheetProtection formatCells="0" formatColumns="0" formatRows="0" insertColumns="0" deleteColumns="0" deleteRows="0"/>
  <mergeCells count="153">
    <mergeCell ref="B52:B53"/>
    <mergeCell ref="C52:C53"/>
    <mergeCell ref="D52:D53"/>
    <mergeCell ref="E52:E53"/>
    <mergeCell ref="F52:F53"/>
    <mergeCell ref="G52:G53"/>
    <mergeCell ref="B48:B49"/>
    <mergeCell ref="C48:C49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B44:B45"/>
    <mergeCell ref="C44:C45"/>
    <mergeCell ref="D44:D45"/>
    <mergeCell ref="E44:E45"/>
    <mergeCell ref="F44:F45"/>
    <mergeCell ref="G44:G45"/>
    <mergeCell ref="B46:B47"/>
    <mergeCell ref="C46:C47"/>
    <mergeCell ref="D46:D47"/>
    <mergeCell ref="E46:E47"/>
    <mergeCell ref="F46:F47"/>
    <mergeCell ref="G46:G47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B6:B7"/>
    <mergeCell ref="C6:C7"/>
    <mergeCell ref="A1:L1"/>
    <mergeCell ref="H3:I3"/>
    <mergeCell ref="J3:K3"/>
    <mergeCell ref="B4:B5"/>
    <mergeCell ref="C4:C5"/>
    <mergeCell ref="D4:D5"/>
    <mergeCell ref="E4:E5"/>
    <mergeCell ref="F4:F5"/>
    <mergeCell ref="G4:G5"/>
    <mergeCell ref="D6:D7"/>
    <mergeCell ref="E6:E7"/>
    <mergeCell ref="F6:F7"/>
    <mergeCell ref="G6:G7"/>
  </mergeCells>
  <phoneticPr fontId="2"/>
  <conditionalFormatting sqref="L4 L24 L26 L28 L30 L32 L34 L36 L38 L40 L42 L44 L46 L48">
    <cfRule type="expression" dxfId="127" priority="19" stopIfTrue="1">
      <formula>#REF!="女"</formula>
    </cfRule>
  </conditionalFormatting>
  <conditionalFormatting sqref="L50 L52">
    <cfRule type="expression" dxfId="126" priority="18" stopIfTrue="1">
      <formula>#REF!="女"</formula>
    </cfRule>
  </conditionalFormatting>
  <conditionalFormatting sqref="P13:AD28">
    <cfRule type="cellIs" dxfId="125" priority="17" operator="equal">
      <formula>""</formula>
    </cfRule>
  </conditionalFormatting>
  <conditionalFormatting sqref="Y8:AD12 Q9:R12 P4:P12 U4:U12 Q4:T7 V4:AD7">
    <cfRule type="cellIs" dxfId="124" priority="15" operator="equal">
      <formula>""</formula>
    </cfRule>
  </conditionalFormatting>
  <conditionalFormatting sqref="W9 T9:U9 X9:X12 T8:X8 T10:W12">
    <cfRule type="cellIs" dxfId="123" priority="12" operator="equal">
      <formula>""</formula>
    </cfRule>
  </conditionalFormatting>
  <conditionalFormatting sqref="V9">
    <cfRule type="expression" dxfId="122" priority="13" stopIfTrue="1">
      <formula>AND($C1048564=0,$C1048564&lt;&gt;"")</formula>
    </cfRule>
    <cfRule type="expression" dxfId="121" priority="14" stopIfTrue="1">
      <formula>AND($A1048564=0,$C1048564&lt;&gt;"")</formula>
    </cfRule>
  </conditionalFormatting>
  <conditionalFormatting sqref="Q8:R8">
    <cfRule type="cellIs" dxfId="120" priority="11" operator="equal">
      <formula>""</formula>
    </cfRule>
  </conditionalFormatting>
  <conditionalFormatting sqref="S8:S12">
    <cfRule type="cellIs" dxfId="119" priority="10" operator="equal">
      <formula>""</formula>
    </cfRule>
  </conditionalFormatting>
  <conditionalFormatting sqref="L6">
    <cfRule type="expression" dxfId="118" priority="9" stopIfTrue="1">
      <formula>#REF!="女"</formula>
    </cfRule>
  </conditionalFormatting>
  <conditionalFormatting sqref="L8">
    <cfRule type="expression" dxfId="117" priority="8" stopIfTrue="1">
      <formula>#REF!="女"</formula>
    </cfRule>
  </conditionalFormatting>
  <conditionalFormatting sqref="L10">
    <cfRule type="expression" dxfId="116" priority="7" stopIfTrue="1">
      <formula>#REF!="女"</formula>
    </cfRule>
  </conditionalFormatting>
  <conditionalFormatting sqref="L12">
    <cfRule type="expression" dxfId="115" priority="6" stopIfTrue="1">
      <formula>#REF!="女"</formula>
    </cfRule>
  </conditionalFormatting>
  <conditionalFormatting sqref="L14">
    <cfRule type="expression" dxfId="114" priority="5" stopIfTrue="1">
      <formula>#REF!="女"</formula>
    </cfRule>
  </conditionalFormatting>
  <conditionalFormatting sqref="L16">
    <cfRule type="expression" dxfId="113" priority="4" stopIfTrue="1">
      <formula>#REF!="女"</formula>
    </cfRule>
  </conditionalFormatting>
  <conditionalFormatting sqref="L18">
    <cfRule type="expression" dxfId="112" priority="3" stopIfTrue="1">
      <formula>#REF!="女"</formula>
    </cfRule>
  </conditionalFormatting>
  <conditionalFormatting sqref="L20">
    <cfRule type="expression" dxfId="111" priority="2" stopIfTrue="1">
      <formula>#REF!="女"</formula>
    </cfRule>
  </conditionalFormatting>
  <conditionalFormatting sqref="L22">
    <cfRule type="expression" dxfId="110" priority="1" stopIfTrue="1">
      <formula>#REF!="女"</formula>
    </cfRule>
  </conditionalFormatting>
  <dataValidations count="2">
    <dataValidation imeMode="halfAlpha" allowBlank="1" showInputMessage="1" showErrorMessage="1" sqref="B46:G46 B44:G44 B40:G40 B42:G42 B38:G38 B32:G32 B34:G34 B36:G36 B24:G24 B26:G26 B28:G28 B48:G48 B50:G50 B52:G52 B30:G30 B4:G4 B18:G18 B16:G16 B22:G22 B14:G14 B12:G12 B10:G10 B8:G8 B6:G6 B20:G20" xr:uid="{00000000-0002-0000-0900-000000000000}"/>
    <dataValidation imeMode="halfKatakana" allowBlank="1" showInputMessage="1" showErrorMessage="1" sqref="R4:R12" xr:uid="{00000000-0002-0000-0900-000001000000}"/>
  </dataValidations>
  <printOptions horizontalCentered="1"/>
  <pageMargins left="0.70866141732283472" right="0.70866141732283472" top="0.35433070866141736" bottom="0" header="0.31496062992125984" footer="0.31496062992125984"/>
  <pageSetup paperSize="9" scale="97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67"/>
  <sheetViews>
    <sheetView showGridLines="0" topLeftCell="A4" zoomScaleNormal="100" workbookViewId="0">
      <selection activeCell="M11" sqref="M11"/>
    </sheetView>
  </sheetViews>
  <sheetFormatPr defaultColWidth="9" defaultRowHeight="13.2"/>
  <cols>
    <col min="1" max="1" width="5.109375" style="23" customWidth="1"/>
    <col min="2" max="2" width="6.109375" style="7" customWidth="1"/>
    <col min="3" max="3" width="15" style="8" customWidth="1"/>
    <col min="4" max="4" width="13.77734375" style="9" hidden="1" customWidth="1"/>
    <col min="5" max="5" width="13.88671875" style="9" customWidth="1"/>
    <col min="6" max="6" width="4.33203125" style="9" customWidth="1"/>
    <col min="7" max="7" width="5" style="7" hidden="1" customWidth="1"/>
    <col min="8" max="9" width="9.88671875" style="9" customWidth="1"/>
    <col min="10" max="10" width="14" style="23" customWidth="1"/>
    <col min="11" max="15" width="9" style="23"/>
    <col min="16" max="16" width="9" style="120"/>
    <col min="17" max="17" width="7.33203125" style="120" customWidth="1"/>
    <col min="18" max="18" width="8.109375" style="120" customWidth="1"/>
    <col min="19" max="19" width="11.44140625" style="120" customWidth="1"/>
    <col min="20" max="20" width="3.21875" style="120" customWidth="1"/>
    <col min="21" max="21" width="9" style="120"/>
    <col min="22" max="22" width="18" style="120" customWidth="1"/>
    <col min="23" max="23" width="6.21875" style="120" customWidth="1"/>
    <col min="24" max="24" width="6.44140625" style="120" customWidth="1"/>
    <col min="25" max="32" width="9" style="120"/>
    <col min="33" max="16384" width="9" style="23"/>
  </cols>
  <sheetData>
    <row r="1" spans="1:34">
      <c r="B1" s="23"/>
      <c r="C1" s="9"/>
      <c r="G1" s="23"/>
      <c r="I1" s="244"/>
      <c r="J1" s="244"/>
    </row>
    <row r="2" spans="1:34" ht="25.2" customHeight="1">
      <c r="A2" s="239" t="s">
        <v>406</v>
      </c>
      <c r="B2" s="239"/>
      <c r="C2" s="239"/>
      <c r="D2" s="239"/>
      <c r="E2" s="239"/>
      <c r="F2" s="239"/>
      <c r="G2" s="239"/>
      <c r="H2" s="239"/>
      <c r="I2" s="239"/>
      <c r="J2" s="239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34" s="16" customFormat="1" ht="23.25" customHeight="1">
      <c r="B3" s="1"/>
      <c r="C3" s="18"/>
      <c r="D3" s="19"/>
      <c r="E3" s="20"/>
      <c r="F3" s="20"/>
      <c r="G3" s="17"/>
      <c r="H3" s="20"/>
      <c r="I3" s="2"/>
      <c r="P3" s="120"/>
      <c r="Q3" s="122" t="s">
        <v>56</v>
      </c>
      <c r="R3" s="104" t="s">
        <v>55</v>
      </c>
      <c r="S3" s="103" t="s">
        <v>41</v>
      </c>
      <c r="T3" s="103" t="s">
        <v>49</v>
      </c>
      <c r="U3" s="103" t="s">
        <v>42</v>
      </c>
      <c r="V3" s="103" t="s">
        <v>11</v>
      </c>
      <c r="W3" s="103" t="s">
        <v>43</v>
      </c>
      <c r="X3" s="103"/>
      <c r="Y3" s="105" t="s">
        <v>44</v>
      </c>
      <c r="Z3" s="106" t="s">
        <v>45</v>
      </c>
      <c r="AA3" s="107" t="s">
        <v>46</v>
      </c>
      <c r="AB3" s="108" t="s">
        <v>51</v>
      </c>
      <c r="AC3" s="109" t="s">
        <v>52</v>
      </c>
      <c r="AD3" s="107" t="s">
        <v>47</v>
      </c>
      <c r="AE3" s="108" t="s">
        <v>53</v>
      </c>
      <c r="AF3" s="109" t="s">
        <v>54</v>
      </c>
    </row>
    <row r="4" spans="1:34" ht="25.5" customHeight="1">
      <c r="B4" s="43" t="s">
        <v>0</v>
      </c>
      <c r="C4" s="43" t="s">
        <v>1</v>
      </c>
      <c r="D4" s="43" t="s">
        <v>2</v>
      </c>
      <c r="E4" s="43" t="s">
        <v>5</v>
      </c>
      <c r="F4" s="44" t="s">
        <v>3</v>
      </c>
      <c r="G4" s="45" t="s">
        <v>4</v>
      </c>
      <c r="H4" s="84" t="s">
        <v>24</v>
      </c>
      <c r="I4" s="84" t="s">
        <v>25</v>
      </c>
      <c r="J4" s="46" t="s">
        <v>23</v>
      </c>
      <c r="P4" s="120">
        <v>1</v>
      </c>
      <c r="Q4" s="97">
        <v>1</v>
      </c>
      <c r="R4" s="131">
        <v>737</v>
      </c>
      <c r="S4" s="132" t="s">
        <v>84</v>
      </c>
      <c r="T4" s="132" t="s">
        <v>85</v>
      </c>
      <c r="U4" s="132" t="s">
        <v>277</v>
      </c>
      <c r="V4" s="133">
        <v>5</v>
      </c>
      <c r="W4" s="131" t="s">
        <v>67</v>
      </c>
      <c r="X4" s="143"/>
      <c r="Y4" s="142"/>
      <c r="Z4" s="141"/>
      <c r="AA4" s="142"/>
      <c r="AB4" s="141"/>
      <c r="AC4" s="141"/>
      <c r="AD4" s="142" t="s">
        <v>70</v>
      </c>
      <c r="AE4" s="141" t="s">
        <v>86</v>
      </c>
      <c r="AF4" s="140" t="s">
        <v>87</v>
      </c>
      <c r="AG4" s="109" t="s">
        <v>54</v>
      </c>
      <c r="AH4" s="109" t="s">
        <v>54</v>
      </c>
    </row>
    <row r="5" spans="1:34" ht="26.25" customHeight="1">
      <c r="A5" s="23">
        <v>1</v>
      </c>
      <c r="B5" s="83">
        <v>737</v>
      </c>
      <c r="C5" s="88" t="s">
        <v>84</v>
      </c>
      <c r="D5" s="22" t="s">
        <v>387</v>
      </c>
      <c r="E5" s="89" t="s">
        <v>277</v>
      </c>
      <c r="F5" s="83">
        <v>5</v>
      </c>
      <c r="G5" s="21" t="s">
        <v>67</v>
      </c>
      <c r="H5" s="190">
        <v>30.44</v>
      </c>
      <c r="I5" s="191">
        <v>27.24</v>
      </c>
      <c r="J5" s="192">
        <f t="shared" ref="J5" si="0">IF(H5="DNS","DNS",IF(AND(H5="",I5=""),"",IF(AND(H5="-",I5="-"),"NM",MAX(H5:I5))))</f>
        <v>30.44</v>
      </c>
      <c r="P5" s="120">
        <v>2</v>
      </c>
      <c r="Q5" s="97">
        <v>2</v>
      </c>
      <c r="R5" s="131">
        <v>102</v>
      </c>
      <c r="S5" s="144" t="s">
        <v>170</v>
      </c>
      <c r="T5" s="132" t="s">
        <v>169</v>
      </c>
      <c r="U5" s="132" t="s">
        <v>350</v>
      </c>
      <c r="V5" s="133">
        <v>5</v>
      </c>
      <c r="W5" s="131" t="s">
        <v>150</v>
      </c>
      <c r="X5" s="143"/>
      <c r="Y5" s="142"/>
      <c r="Z5" s="141"/>
      <c r="AA5" s="142"/>
      <c r="AB5" s="141"/>
      <c r="AC5" s="141"/>
      <c r="AD5" s="142" t="s">
        <v>70</v>
      </c>
      <c r="AE5" s="141"/>
      <c r="AF5" s="140"/>
      <c r="AG5" s="101"/>
      <c r="AH5" s="101"/>
    </row>
    <row r="6" spans="1:34" ht="26.25" customHeight="1">
      <c r="A6" s="23">
        <v>2</v>
      </c>
      <c r="B6" s="83">
        <v>102</v>
      </c>
      <c r="C6" s="88" t="s">
        <v>170</v>
      </c>
      <c r="D6" s="22" t="s">
        <v>388</v>
      </c>
      <c r="E6" s="89" t="s">
        <v>350</v>
      </c>
      <c r="F6" s="83">
        <v>5</v>
      </c>
      <c r="G6" s="21" t="s">
        <v>150</v>
      </c>
      <c r="H6" s="190">
        <v>20.2</v>
      </c>
      <c r="I6" s="191">
        <v>18.18</v>
      </c>
      <c r="J6" s="192">
        <f>IF(H6="DNS","DNS",IF(AND(H6="",I6=""),"",IF(AND(H6="-",I6="-"),"NM",MAX(H6:I6))))</f>
        <v>20.2</v>
      </c>
      <c r="P6" s="120">
        <v>3</v>
      </c>
      <c r="Q6" s="97">
        <v>3</v>
      </c>
      <c r="R6" s="131">
        <v>105</v>
      </c>
      <c r="S6" s="144" t="s">
        <v>168</v>
      </c>
      <c r="T6" s="132" t="s">
        <v>167</v>
      </c>
      <c r="U6" s="132" t="s">
        <v>350</v>
      </c>
      <c r="V6" s="133">
        <v>5</v>
      </c>
      <c r="W6" s="131" t="s">
        <v>150</v>
      </c>
      <c r="X6" s="143"/>
      <c r="Y6" s="142"/>
      <c r="Z6" s="141"/>
      <c r="AA6" s="142"/>
      <c r="AB6" s="141"/>
      <c r="AC6" s="141"/>
      <c r="AD6" s="142" t="s">
        <v>70</v>
      </c>
      <c r="AE6" s="141"/>
      <c r="AF6" s="140"/>
      <c r="AG6" s="101"/>
      <c r="AH6" s="101"/>
    </row>
    <row r="7" spans="1:34" ht="26.25" customHeight="1">
      <c r="A7" s="23">
        <v>3</v>
      </c>
      <c r="B7" s="83">
        <v>105</v>
      </c>
      <c r="C7" s="88" t="s">
        <v>168</v>
      </c>
      <c r="D7" s="22" t="s">
        <v>389</v>
      </c>
      <c r="E7" s="89" t="s">
        <v>350</v>
      </c>
      <c r="F7" s="83">
        <v>5</v>
      </c>
      <c r="G7" s="21" t="s">
        <v>150</v>
      </c>
      <c r="H7" s="190">
        <v>12.56</v>
      </c>
      <c r="I7" s="191">
        <v>16.11</v>
      </c>
      <c r="J7" s="192">
        <f t="shared" ref="J7:J29" si="1">IF(H7="DNS","DNS",IF(AND(H7="",I7=""),"",IF(AND(H7="-",I7="-"),"NM",MAX(H7:I7))))</f>
        <v>16.11</v>
      </c>
      <c r="P7" s="120">
        <v>4</v>
      </c>
      <c r="Q7" s="97">
        <v>4</v>
      </c>
      <c r="R7" s="131">
        <v>113</v>
      </c>
      <c r="S7" s="144" t="s">
        <v>166</v>
      </c>
      <c r="T7" s="132" t="s">
        <v>165</v>
      </c>
      <c r="U7" s="132" t="s">
        <v>350</v>
      </c>
      <c r="V7" s="133">
        <v>5</v>
      </c>
      <c r="W7" s="131" t="s">
        <v>150</v>
      </c>
      <c r="X7" s="143"/>
      <c r="Y7" s="142"/>
      <c r="Z7" s="141"/>
      <c r="AA7" s="142"/>
      <c r="AB7" s="141"/>
      <c r="AC7" s="141"/>
      <c r="AD7" s="142" t="s">
        <v>70</v>
      </c>
      <c r="AE7" s="141"/>
      <c r="AF7" s="140"/>
      <c r="AG7" s="101"/>
      <c r="AH7" s="101"/>
    </row>
    <row r="8" spans="1:34" ht="26.25" customHeight="1">
      <c r="A8" s="23">
        <v>4</v>
      </c>
      <c r="B8" s="83">
        <v>113</v>
      </c>
      <c r="C8" s="88" t="s">
        <v>166</v>
      </c>
      <c r="D8" s="22" t="s">
        <v>390</v>
      </c>
      <c r="E8" s="89" t="s">
        <v>350</v>
      </c>
      <c r="F8" s="83">
        <v>5</v>
      </c>
      <c r="G8" s="21" t="s">
        <v>150</v>
      </c>
      <c r="H8" s="190">
        <v>15.96</v>
      </c>
      <c r="I8" s="191">
        <v>15.98</v>
      </c>
      <c r="J8" s="192">
        <f t="shared" si="1"/>
        <v>15.98</v>
      </c>
      <c r="P8" s="120">
        <v>5</v>
      </c>
      <c r="Q8" s="97">
        <v>5</v>
      </c>
      <c r="R8" s="131">
        <v>116</v>
      </c>
      <c r="S8" s="144" t="s">
        <v>164</v>
      </c>
      <c r="T8" s="132" t="s">
        <v>163</v>
      </c>
      <c r="U8" s="132" t="s">
        <v>350</v>
      </c>
      <c r="V8" s="133">
        <v>5</v>
      </c>
      <c r="W8" s="131" t="s">
        <v>150</v>
      </c>
      <c r="X8" s="143"/>
      <c r="Y8" s="142"/>
      <c r="Z8" s="141"/>
      <c r="AA8" s="142"/>
      <c r="AB8" s="141"/>
      <c r="AC8" s="140"/>
      <c r="AD8" s="142" t="s">
        <v>70</v>
      </c>
      <c r="AE8" s="141"/>
      <c r="AF8" s="140"/>
      <c r="AG8" s="101"/>
      <c r="AH8" s="101"/>
    </row>
    <row r="9" spans="1:34" ht="26.25" customHeight="1">
      <c r="A9" s="23">
        <v>5</v>
      </c>
      <c r="B9" s="83">
        <v>116</v>
      </c>
      <c r="C9" s="90" t="s">
        <v>164</v>
      </c>
      <c r="D9" s="22" t="s">
        <v>391</v>
      </c>
      <c r="E9" s="89" t="s">
        <v>350</v>
      </c>
      <c r="F9" s="83">
        <v>5</v>
      </c>
      <c r="G9" s="21" t="s">
        <v>150</v>
      </c>
      <c r="H9" s="190">
        <v>22.5</v>
      </c>
      <c r="I9" s="191">
        <v>22.3</v>
      </c>
      <c r="J9" s="192">
        <f t="shared" si="1"/>
        <v>22.5</v>
      </c>
      <c r="P9" s="120">
        <v>6</v>
      </c>
      <c r="Q9" s="97">
        <v>6</v>
      </c>
      <c r="R9" s="131">
        <v>104</v>
      </c>
      <c r="S9" s="144" t="s">
        <v>160</v>
      </c>
      <c r="T9" s="132" t="s">
        <v>159</v>
      </c>
      <c r="U9" s="132" t="s">
        <v>350</v>
      </c>
      <c r="V9" s="133">
        <v>5</v>
      </c>
      <c r="W9" s="131" t="s">
        <v>150</v>
      </c>
      <c r="X9" s="160"/>
      <c r="Y9" s="142"/>
      <c r="Z9" s="141"/>
      <c r="AA9" s="142"/>
      <c r="AB9" s="141"/>
      <c r="AC9" s="140"/>
      <c r="AD9" s="142" t="s">
        <v>70</v>
      </c>
      <c r="AE9" s="141"/>
      <c r="AF9" s="140"/>
      <c r="AG9" s="101"/>
      <c r="AH9" s="101"/>
    </row>
    <row r="10" spans="1:34" ht="26.25" customHeight="1">
      <c r="A10" s="23">
        <v>6</v>
      </c>
      <c r="B10" s="83">
        <v>104</v>
      </c>
      <c r="C10" s="90" t="s">
        <v>160</v>
      </c>
      <c r="D10" s="22" t="s">
        <v>392</v>
      </c>
      <c r="E10" s="89" t="s">
        <v>350</v>
      </c>
      <c r="F10" s="83">
        <v>5</v>
      </c>
      <c r="G10" s="21" t="s">
        <v>150</v>
      </c>
      <c r="H10" s="190" t="s">
        <v>407</v>
      </c>
      <c r="I10" s="191">
        <v>25.9</v>
      </c>
      <c r="J10" s="192">
        <f t="shared" si="1"/>
        <v>25.9</v>
      </c>
      <c r="P10" s="120">
        <v>7</v>
      </c>
      <c r="Q10" s="97">
        <v>7</v>
      </c>
      <c r="R10" s="131">
        <v>424</v>
      </c>
      <c r="S10" s="132" t="s">
        <v>207</v>
      </c>
      <c r="T10" s="132" t="s">
        <v>206</v>
      </c>
      <c r="U10" s="132" t="s">
        <v>279</v>
      </c>
      <c r="V10" s="133">
        <v>5</v>
      </c>
      <c r="W10" s="131" t="s">
        <v>150</v>
      </c>
      <c r="X10" s="161"/>
      <c r="Y10" s="142"/>
      <c r="Z10" s="141"/>
      <c r="AA10" s="142"/>
      <c r="AB10" s="141"/>
      <c r="AC10" s="140"/>
      <c r="AD10" s="142" t="s">
        <v>70</v>
      </c>
      <c r="AE10" s="141" t="s">
        <v>205</v>
      </c>
      <c r="AF10" s="140"/>
      <c r="AG10" s="101"/>
      <c r="AH10" s="101"/>
    </row>
    <row r="11" spans="1:34" ht="26.25" customHeight="1">
      <c r="A11" s="23">
        <v>7</v>
      </c>
      <c r="B11" s="83">
        <v>424</v>
      </c>
      <c r="C11" s="88" t="s">
        <v>207</v>
      </c>
      <c r="D11" s="22" t="s">
        <v>393</v>
      </c>
      <c r="E11" s="172" t="s">
        <v>279</v>
      </c>
      <c r="F11" s="83">
        <v>5</v>
      </c>
      <c r="G11" s="21" t="s">
        <v>150</v>
      </c>
      <c r="H11" s="190">
        <v>29.62</v>
      </c>
      <c r="I11" s="191">
        <v>30.43</v>
      </c>
      <c r="J11" s="192">
        <f t="shared" si="1"/>
        <v>30.43</v>
      </c>
      <c r="P11" s="120">
        <v>8</v>
      </c>
      <c r="Q11" s="97">
        <v>8</v>
      </c>
      <c r="R11" s="131">
        <v>427</v>
      </c>
      <c r="S11" s="132" t="s">
        <v>204</v>
      </c>
      <c r="T11" s="132" t="s">
        <v>203</v>
      </c>
      <c r="U11" s="132" t="s">
        <v>279</v>
      </c>
      <c r="V11" s="133">
        <v>5</v>
      </c>
      <c r="W11" s="131" t="s">
        <v>150</v>
      </c>
      <c r="X11" s="143"/>
      <c r="Y11" s="142"/>
      <c r="Z11" s="141"/>
      <c r="AA11" s="142"/>
      <c r="AB11" s="141"/>
      <c r="AC11" s="140"/>
      <c r="AD11" s="142" t="s">
        <v>70</v>
      </c>
      <c r="AE11" s="141" t="s">
        <v>202</v>
      </c>
      <c r="AF11" s="140"/>
      <c r="AG11" s="101"/>
      <c r="AH11" s="101"/>
    </row>
    <row r="12" spans="1:34" ht="26.25" customHeight="1">
      <c r="A12" s="23">
        <v>8</v>
      </c>
      <c r="B12" s="83">
        <v>427</v>
      </c>
      <c r="C12" s="88" t="s">
        <v>204</v>
      </c>
      <c r="D12" s="22" t="s">
        <v>394</v>
      </c>
      <c r="E12" s="172" t="s">
        <v>279</v>
      </c>
      <c r="F12" s="83">
        <v>5</v>
      </c>
      <c r="G12" s="21" t="s">
        <v>150</v>
      </c>
      <c r="H12" s="190">
        <v>19.75</v>
      </c>
      <c r="I12" s="191">
        <v>18.25</v>
      </c>
      <c r="J12" s="192">
        <f t="shared" si="1"/>
        <v>19.75</v>
      </c>
      <c r="P12" s="120">
        <v>9</v>
      </c>
      <c r="Q12" s="97">
        <v>9</v>
      </c>
      <c r="R12" s="184">
        <v>100</v>
      </c>
      <c r="S12" s="185" t="s">
        <v>172</v>
      </c>
      <c r="T12" s="185" t="s">
        <v>171</v>
      </c>
      <c r="U12" s="185" t="s">
        <v>350</v>
      </c>
      <c r="V12" s="186">
        <v>6</v>
      </c>
      <c r="W12" s="184" t="s">
        <v>150</v>
      </c>
      <c r="X12" s="187"/>
      <c r="Y12" s="188"/>
      <c r="Z12" s="189"/>
      <c r="AA12" s="188"/>
      <c r="AB12" s="189"/>
      <c r="AC12" s="189"/>
      <c r="AD12" s="188" t="s">
        <v>70</v>
      </c>
      <c r="AE12" s="189"/>
      <c r="AF12" s="189"/>
      <c r="AG12" s="101"/>
      <c r="AH12" s="101"/>
    </row>
    <row r="13" spans="1:34" ht="26.25" customHeight="1">
      <c r="A13" s="23">
        <v>9</v>
      </c>
      <c r="B13" s="83">
        <v>100</v>
      </c>
      <c r="C13" s="88" t="s">
        <v>172</v>
      </c>
      <c r="D13" s="22" t="s">
        <v>395</v>
      </c>
      <c r="E13" s="89" t="s">
        <v>350</v>
      </c>
      <c r="F13" s="83">
        <v>6</v>
      </c>
      <c r="G13" s="21" t="s">
        <v>150</v>
      </c>
      <c r="H13" s="190">
        <v>28.54</v>
      </c>
      <c r="I13" s="191">
        <v>21.62</v>
      </c>
      <c r="J13" s="192">
        <f t="shared" si="1"/>
        <v>28.54</v>
      </c>
      <c r="P13" s="120">
        <v>10</v>
      </c>
      <c r="Q13" s="97">
        <v>10</v>
      </c>
      <c r="R13" s="97"/>
      <c r="S13" s="97"/>
      <c r="T13" s="97"/>
      <c r="U13" s="97"/>
      <c r="V13" s="97"/>
      <c r="W13" s="98"/>
      <c r="X13" s="97"/>
      <c r="Y13" s="98"/>
      <c r="Z13" s="99"/>
      <c r="AA13" s="100"/>
      <c r="AB13" s="99"/>
      <c r="AC13" s="100"/>
      <c r="AD13" s="101"/>
      <c r="AE13" s="99"/>
      <c r="AF13" s="100"/>
      <c r="AG13" s="101"/>
      <c r="AH13" s="101"/>
    </row>
    <row r="14" spans="1:34" ht="26.25" customHeight="1">
      <c r="A14" s="23">
        <v>10</v>
      </c>
      <c r="B14" s="83"/>
      <c r="C14" s="88"/>
      <c r="D14" s="22"/>
      <c r="E14" s="89"/>
      <c r="F14" s="83"/>
      <c r="G14" s="21"/>
      <c r="H14" s="190"/>
      <c r="I14" s="191"/>
      <c r="J14" s="192"/>
      <c r="P14" s="120">
        <v>11</v>
      </c>
      <c r="Q14" s="97">
        <v>11</v>
      </c>
      <c r="R14" s="97"/>
      <c r="S14" s="97"/>
      <c r="T14" s="97"/>
      <c r="U14" s="97"/>
      <c r="V14" s="97"/>
      <c r="W14" s="98"/>
      <c r="X14" s="97"/>
      <c r="Y14" s="98"/>
      <c r="Z14" s="99"/>
      <c r="AA14" s="100"/>
      <c r="AB14" s="99"/>
      <c r="AC14" s="100"/>
      <c r="AD14" s="101"/>
      <c r="AE14" s="99"/>
      <c r="AF14" s="100"/>
      <c r="AG14" s="101"/>
      <c r="AH14" s="101"/>
    </row>
    <row r="15" spans="1:34" ht="26.25" hidden="1" customHeight="1">
      <c r="A15" s="23">
        <v>11</v>
      </c>
      <c r="B15" s="83"/>
      <c r="C15" s="88"/>
      <c r="D15" s="22"/>
      <c r="E15" s="89"/>
      <c r="F15" s="83"/>
      <c r="G15" s="21"/>
      <c r="H15" s="190"/>
      <c r="I15" s="191"/>
      <c r="J15" s="192" t="str">
        <f t="shared" si="1"/>
        <v/>
      </c>
      <c r="P15" s="120">
        <v>12</v>
      </c>
      <c r="Q15" s="97">
        <v>12</v>
      </c>
      <c r="R15" s="97"/>
      <c r="S15" s="97"/>
      <c r="T15" s="97"/>
      <c r="U15" s="97"/>
      <c r="V15" s="97"/>
      <c r="W15" s="98"/>
      <c r="X15" s="97"/>
      <c r="Y15" s="98"/>
      <c r="Z15" s="99"/>
      <c r="AA15" s="100"/>
      <c r="AB15" s="99"/>
      <c r="AC15" s="100"/>
      <c r="AD15" s="101"/>
      <c r="AE15" s="99"/>
      <c r="AF15" s="100"/>
      <c r="AG15" s="101"/>
      <c r="AH15" s="101"/>
    </row>
    <row r="16" spans="1:34" ht="26.25" hidden="1" customHeight="1">
      <c r="A16" s="23">
        <v>12</v>
      </c>
      <c r="B16" s="83"/>
      <c r="C16" s="88"/>
      <c r="D16" s="22"/>
      <c r="E16" s="89"/>
      <c r="F16" s="83"/>
      <c r="G16" s="21"/>
      <c r="H16" s="190"/>
      <c r="I16" s="191"/>
      <c r="J16" s="192" t="str">
        <f t="shared" si="1"/>
        <v/>
      </c>
      <c r="P16" s="120">
        <v>13</v>
      </c>
      <c r="Q16" s="97">
        <v>13</v>
      </c>
      <c r="R16" s="97"/>
      <c r="S16" s="97"/>
      <c r="T16" s="97"/>
      <c r="U16" s="97"/>
      <c r="V16" s="97"/>
      <c r="W16" s="98"/>
      <c r="X16" s="97"/>
      <c r="Y16" s="98"/>
      <c r="Z16" s="99"/>
      <c r="AA16" s="100"/>
      <c r="AB16" s="99"/>
      <c r="AC16" s="100"/>
      <c r="AD16" s="101"/>
      <c r="AE16" s="99"/>
      <c r="AF16" s="100"/>
      <c r="AG16" s="101"/>
      <c r="AH16" s="101"/>
    </row>
    <row r="17" spans="1:34" ht="26.25" hidden="1" customHeight="1">
      <c r="A17" s="23">
        <v>13</v>
      </c>
      <c r="B17" s="83"/>
      <c r="C17" s="88"/>
      <c r="D17" s="13"/>
      <c r="E17" s="89"/>
      <c r="F17" s="83"/>
      <c r="G17" s="14"/>
      <c r="H17" s="193"/>
      <c r="I17" s="191"/>
      <c r="J17" s="192" t="str">
        <f t="shared" si="1"/>
        <v/>
      </c>
      <c r="P17" s="120">
        <v>14</v>
      </c>
      <c r="Q17" s="97">
        <v>14</v>
      </c>
      <c r="R17" s="97"/>
      <c r="S17" s="97"/>
      <c r="T17" s="97"/>
      <c r="U17" s="97"/>
      <c r="V17" s="97"/>
      <c r="W17" s="98"/>
      <c r="X17" s="97"/>
      <c r="Y17" s="98"/>
      <c r="Z17" s="99"/>
      <c r="AA17" s="100"/>
      <c r="AB17" s="99"/>
      <c r="AC17" s="100"/>
      <c r="AD17" s="101"/>
      <c r="AE17" s="99"/>
      <c r="AF17" s="100"/>
      <c r="AG17" s="101"/>
      <c r="AH17" s="101"/>
    </row>
    <row r="18" spans="1:34" ht="26.25" hidden="1" customHeight="1">
      <c r="A18" s="23">
        <v>14</v>
      </c>
      <c r="B18" s="83"/>
      <c r="C18" s="88"/>
      <c r="D18" s="13"/>
      <c r="E18" s="89"/>
      <c r="F18" s="83"/>
      <c r="G18" s="14"/>
      <c r="H18" s="193"/>
      <c r="I18" s="191"/>
      <c r="J18" s="192" t="str">
        <f t="shared" si="1"/>
        <v/>
      </c>
      <c r="P18" s="120">
        <v>15</v>
      </c>
      <c r="Q18" s="97">
        <v>15</v>
      </c>
      <c r="R18" s="97"/>
      <c r="S18" s="97"/>
      <c r="T18" s="97"/>
      <c r="U18" s="97"/>
      <c r="V18" s="97"/>
      <c r="W18" s="98"/>
      <c r="X18" s="97"/>
      <c r="Y18" s="98"/>
      <c r="Z18" s="99"/>
      <c r="AA18" s="100"/>
      <c r="AB18" s="99"/>
      <c r="AC18" s="100"/>
      <c r="AD18" s="101"/>
      <c r="AE18" s="99"/>
      <c r="AF18" s="100"/>
      <c r="AG18" s="101"/>
      <c r="AH18" s="101"/>
    </row>
    <row r="19" spans="1:34" ht="26.25" hidden="1" customHeight="1">
      <c r="A19" s="23">
        <v>15</v>
      </c>
      <c r="B19" s="83"/>
      <c r="C19" s="88"/>
      <c r="D19" s="22"/>
      <c r="E19" s="89"/>
      <c r="F19" s="83"/>
      <c r="G19" s="21"/>
      <c r="H19" s="190"/>
      <c r="I19" s="191"/>
      <c r="J19" s="192" t="str">
        <f t="shared" si="1"/>
        <v/>
      </c>
      <c r="P19" s="120">
        <v>16</v>
      </c>
      <c r="Q19" s="97">
        <v>16</v>
      </c>
      <c r="R19" s="97"/>
      <c r="S19" s="97"/>
      <c r="T19" s="97"/>
      <c r="U19" s="97"/>
      <c r="V19" s="97"/>
      <c r="W19" s="98"/>
      <c r="X19" s="97"/>
      <c r="Y19" s="98"/>
      <c r="Z19" s="99"/>
      <c r="AA19" s="100"/>
      <c r="AB19" s="99"/>
      <c r="AC19" s="100"/>
      <c r="AD19" s="101"/>
      <c r="AE19" s="99"/>
      <c r="AF19" s="100"/>
      <c r="AG19" s="101"/>
      <c r="AH19" s="101"/>
    </row>
    <row r="20" spans="1:34" ht="26.25" hidden="1" customHeight="1">
      <c r="A20" s="23">
        <v>16</v>
      </c>
      <c r="B20" s="83"/>
      <c r="C20" s="88"/>
      <c r="D20" s="13"/>
      <c r="E20" s="89"/>
      <c r="F20" s="83"/>
      <c r="G20" s="14"/>
      <c r="H20" s="193"/>
      <c r="I20" s="191"/>
      <c r="J20" s="192" t="str">
        <f t="shared" si="1"/>
        <v/>
      </c>
      <c r="P20" s="120">
        <v>17</v>
      </c>
      <c r="Q20" s="97">
        <v>17</v>
      </c>
      <c r="R20" s="97"/>
      <c r="S20" s="97"/>
      <c r="T20" s="97"/>
      <c r="U20" s="97"/>
      <c r="V20" s="97"/>
      <c r="W20" s="98"/>
      <c r="X20" s="97"/>
      <c r="Y20" s="98"/>
      <c r="Z20" s="99"/>
      <c r="AA20" s="100"/>
      <c r="AB20" s="99"/>
      <c r="AC20" s="100"/>
      <c r="AD20" s="101"/>
      <c r="AE20" s="99"/>
      <c r="AF20" s="100"/>
      <c r="AG20" s="101"/>
      <c r="AH20" s="101"/>
    </row>
    <row r="21" spans="1:34" ht="26.25" hidden="1" customHeight="1">
      <c r="A21" s="23">
        <v>17</v>
      </c>
      <c r="B21" s="83"/>
      <c r="C21" s="88"/>
      <c r="D21" s="13"/>
      <c r="E21" s="89"/>
      <c r="F21" s="83"/>
      <c r="G21" s="14"/>
      <c r="H21" s="190"/>
      <c r="I21" s="194"/>
      <c r="J21" s="192" t="str">
        <f t="shared" si="1"/>
        <v/>
      </c>
      <c r="P21" s="120">
        <v>18</v>
      </c>
      <c r="Q21" s="97">
        <v>18</v>
      </c>
      <c r="R21" s="97"/>
      <c r="S21" s="97"/>
      <c r="T21" s="97"/>
      <c r="U21" s="97"/>
      <c r="V21" s="97"/>
      <c r="W21" s="98"/>
      <c r="X21" s="97"/>
      <c r="Y21" s="98"/>
      <c r="Z21" s="99"/>
      <c r="AA21" s="100"/>
      <c r="AB21" s="99"/>
      <c r="AC21" s="100"/>
      <c r="AD21" s="101"/>
      <c r="AE21" s="99"/>
      <c r="AF21" s="100"/>
      <c r="AG21" s="101"/>
      <c r="AH21" s="101"/>
    </row>
    <row r="22" spans="1:34" ht="26.25" hidden="1" customHeight="1">
      <c r="A22" s="23">
        <v>18</v>
      </c>
      <c r="B22" s="83"/>
      <c r="C22" s="88"/>
      <c r="D22" s="22"/>
      <c r="E22" s="89"/>
      <c r="F22" s="83"/>
      <c r="G22" s="21"/>
      <c r="H22" s="190"/>
      <c r="I22" s="191"/>
      <c r="J22" s="192" t="str">
        <f t="shared" si="1"/>
        <v/>
      </c>
      <c r="P22" s="120">
        <v>19</v>
      </c>
      <c r="Q22" s="97">
        <v>19</v>
      </c>
      <c r="R22" s="97"/>
      <c r="S22" s="97"/>
      <c r="T22" s="97"/>
      <c r="U22" s="97"/>
      <c r="V22" s="97"/>
      <c r="W22" s="98"/>
      <c r="X22" s="97"/>
      <c r="Y22" s="98"/>
      <c r="Z22" s="99"/>
      <c r="AA22" s="100"/>
      <c r="AB22" s="99"/>
      <c r="AC22" s="100"/>
      <c r="AD22" s="101"/>
      <c r="AE22" s="99"/>
      <c r="AF22" s="100"/>
      <c r="AG22" s="101"/>
      <c r="AH22" s="101"/>
    </row>
    <row r="23" spans="1:34" ht="26.25" hidden="1" customHeight="1">
      <c r="A23" s="23">
        <v>19</v>
      </c>
      <c r="B23" s="83"/>
      <c r="C23" s="88"/>
      <c r="D23" s="13"/>
      <c r="E23" s="89"/>
      <c r="F23" s="83"/>
      <c r="G23" s="14"/>
      <c r="H23" s="190"/>
      <c r="I23" s="194"/>
      <c r="J23" s="192" t="str">
        <f t="shared" si="1"/>
        <v/>
      </c>
      <c r="P23" s="120">
        <v>20</v>
      </c>
      <c r="Q23" s="97">
        <v>20</v>
      </c>
      <c r="R23" s="97"/>
      <c r="S23" s="97"/>
      <c r="T23" s="97"/>
      <c r="U23" s="97"/>
      <c r="V23" s="97"/>
      <c r="W23" s="98"/>
      <c r="X23" s="97"/>
      <c r="Y23" s="98"/>
      <c r="Z23" s="99"/>
      <c r="AA23" s="100"/>
      <c r="AB23" s="99"/>
      <c r="AC23" s="100"/>
      <c r="AD23" s="101"/>
      <c r="AE23" s="99"/>
      <c r="AF23" s="100"/>
      <c r="AG23" s="101"/>
      <c r="AH23" s="101"/>
    </row>
    <row r="24" spans="1:34" ht="26.25" hidden="1" customHeight="1">
      <c r="A24" s="23">
        <v>20</v>
      </c>
      <c r="B24" s="83"/>
      <c r="C24" s="88"/>
      <c r="D24" s="22"/>
      <c r="E24" s="91"/>
      <c r="F24" s="83"/>
      <c r="G24" s="21"/>
      <c r="H24" s="190"/>
      <c r="I24" s="191"/>
      <c r="J24" s="192" t="str">
        <f t="shared" si="1"/>
        <v/>
      </c>
      <c r="P24" s="120">
        <v>21</v>
      </c>
      <c r="Q24" s="97">
        <v>21</v>
      </c>
      <c r="R24" s="97"/>
      <c r="S24" s="97"/>
      <c r="T24" s="97"/>
      <c r="U24" s="97"/>
      <c r="V24" s="97"/>
      <c r="W24" s="98"/>
      <c r="X24" s="97"/>
      <c r="Y24" s="98"/>
      <c r="Z24" s="99"/>
      <c r="AA24" s="100"/>
      <c r="AB24" s="99"/>
      <c r="AC24" s="100"/>
      <c r="AD24" s="101"/>
      <c r="AE24" s="99"/>
      <c r="AF24" s="100"/>
      <c r="AG24" s="101"/>
      <c r="AH24" s="101"/>
    </row>
    <row r="25" spans="1:34" ht="26.25" hidden="1" customHeight="1">
      <c r="A25" s="23">
        <v>21</v>
      </c>
      <c r="B25" s="83"/>
      <c r="C25" s="88"/>
      <c r="D25" s="13"/>
      <c r="E25" s="91"/>
      <c r="F25" s="83"/>
      <c r="G25" s="14"/>
      <c r="H25" s="190"/>
      <c r="I25" s="194"/>
      <c r="J25" s="192" t="str">
        <f t="shared" si="1"/>
        <v/>
      </c>
      <c r="P25" s="120">
        <v>22</v>
      </c>
      <c r="Q25" s="97">
        <v>22</v>
      </c>
      <c r="R25" s="97"/>
      <c r="S25" s="97"/>
      <c r="T25" s="97"/>
      <c r="U25" s="97"/>
      <c r="V25" s="97"/>
      <c r="W25" s="98"/>
      <c r="X25" s="97"/>
      <c r="Y25" s="98"/>
      <c r="Z25" s="99"/>
      <c r="AA25" s="100"/>
      <c r="AB25" s="99"/>
      <c r="AC25" s="100"/>
      <c r="AD25" s="101"/>
      <c r="AE25" s="99"/>
      <c r="AF25" s="100"/>
      <c r="AG25" s="101"/>
      <c r="AH25" s="101"/>
    </row>
    <row r="26" spans="1:34" ht="22.5" hidden="1" customHeight="1">
      <c r="A26" s="23">
        <v>22</v>
      </c>
      <c r="B26" s="83"/>
      <c r="C26" s="88"/>
      <c r="D26" s="13"/>
      <c r="E26" s="89"/>
      <c r="F26" s="83"/>
      <c r="G26" s="14"/>
      <c r="H26" s="190"/>
      <c r="I26" s="194"/>
      <c r="J26" s="192" t="str">
        <f t="shared" si="1"/>
        <v/>
      </c>
      <c r="P26" s="120">
        <v>23</v>
      </c>
      <c r="Q26" s="97">
        <v>23</v>
      </c>
      <c r="R26" s="97"/>
      <c r="S26" s="97"/>
      <c r="T26" s="97"/>
      <c r="U26" s="97"/>
      <c r="V26" s="97"/>
      <c r="W26" s="98"/>
      <c r="X26" s="97"/>
      <c r="Y26" s="98"/>
      <c r="Z26" s="99"/>
      <c r="AA26" s="100"/>
      <c r="AB26" s="99"/>
      <c r="AC26" s="100"/>
      <c r="AD26" s="101"/>
      <c r="AE26" s="99"/>
      <c r="AF26" s="100"/>
      <c r="AG26" s="101"/>
      <c r="AH26" s="101"/>
    </row>
    <row r="27" spans="1:34" ht="22.5" hidden="1" customHeight="1">
      <c r="A27" s="23">
        <v>23</v>
      </c>
      <c r="B27" s="83"/>
      <c r="C27" s="88"/>
      <c r="D27" s="22"/>
      <c r="E27" s="91"/>
      <c r="F27" s="83"/>
      <c r="G27" s="21"/>
      <c r="H27" s="190"/>
      <c r="I27" s="191"/>
      <c r="J27" s="192" t="str">
        <f t="shared" si="1"/>
        <v/>
      </c>
      <c r="P27" s="120">
        <v>24</v>
      </c>
      <c r="Q27" s="97">
        <v>24</v>
      </c>
      <c r="R27" s="97"/>
      <c r="S27" s="97"/>
      <c r="T27" s="97"/>
      <c r="U27" s="97"/>
      <c r="V27" s="97"/>
      <c r="W27" s="98"/>
      <c r="X27" s="97"/>
      <c r="Y27" s="98"/>
      <c r="Z27" s="99"/>
      <c r="AA27" s="100"/>
      <c r="AB27" s="99"/>
      <c r="AC27" s="100"/>
      <c r="AD27" s="101"/>
      <c r="AE27" s="99"/>
      <c r="AF27" s="100"/>
      <c r="AG27" s="101"/>
      <c r="AH27" s="101"/>
    </row>
    <row r="28" spans="1:34" ht="22.5" hidden="1" customHeight="1">
      <c r="A28" s="23">
        <v>24</v>
      </c>
      <c r="B28" s="83"/>
      <c r="C28" s="88"/>
      <c r="D28" s="13"/>
      <c r="E28" s="91"/>
      <c r="F28" s="83"/>
      <c r="G28" s="14"/>
      <c r="H28" s="190"/>
      <c r="I28" s="194"/>
      <c r="J28" s="192" t="str">
        <f t="shared" si="1"/>
        <v/>
      </c>
      <c r="P28" s="120">
        <v>25</v>
      </c>
      <c r="Q28" s="97">
        <v>25</v>
      </c>
      <c r="R28" s="97"/>
      <c r="S28" s="97"/>
      <c r="T28" s="97"/>
      <c r="U28" s="97"/>
      <c r="V28" s="97"/>
      <c r="W28" s="98"/>
      <c r="X28" s="97"/>
      <c r="Y28" s="98"/>
      <c r="Z28" s="99"/>
      <c r="AA28" s="100"/>
      <c r="AB28" s="99"/>
      <c r="AC28" s="100"/>
      <c r="AD28" s="101"/>
      <c r="AE28" s="99"/>
      <c r="AF28" s="100"/>
      <c r="AG28" s="101"/>
      <c r="AH28" s="101"/>
    </row>
    <row r="29" spans="1:34" ht="23.4" hidden="1" customHeight="1">
      <c r="A29" s="23">
        <v>25</v>
      </c>
      <c r="B29" s="83"/>
      <c r="C29" s="88"/>
      <c r="D29" s="13"/>
      <c r="E29" s="89"/>
      <c r="F29" s="83"/>
      <c r="G29" s="14"/>
      <c r="H29" s="190"/>
      <c r="I29" s="194"/>
      <c r="J29" s="192" t="str">
        <f t="shared" si="1"/>
        <v/>
      </c>
      <c r="AG29" s="101"/>
      <c r="AH29" s="101"/>
    </row>
    <row r="30" spans="1:34" ht="16.2">
      <c r="B30" s="3"/>
      <c r="C30" s="6"/>
      <c r="D30" s="4"/>
      <c r="E30" s="4"/>
      <c r="F30" s="4"/>
      <c r="G30" s="3"/>
      <c r="H30" s="195"/>
      <c r="I30" s="195"/>
      <c r="J30" s="196"/>
    </row>
    <row r="31" spans="1:34" ht="16.2">
      <c r="B31" s="3"/>
      <c r="C31" s="6"/>
      <c r="D31" s="4"/>
      <c r="E31" s="4"/>
      <c r="F31" s="4"/>
      <c r="G31" s="3"/>
      <c r="H31" s="195"/>
      <c r="I31" s="195"/>
      <c r="J31" s="196"/>
    </row>
    <row r="32" spans="1:34">
      <c r="B32" s="3"/>
      <c r="C32" s="6"/>
      <c r="D32" s="4"/>
      <c r="E32" s="4"/>
      <c r="F32" s="4"/>
      <c r="G32" s="3"/>
      <c r="H32" s="158"/>
      <c r="I32" s="158"/>
      <c r="J32" s="155"/>
    </row>
    <row r="33" spans="2:9">
      <c r="B33" s="3"/>
      <c r="C33" s="6"/>
      <c r="D33" s="4"/>
      <c r="E33" s="4"/>
      <c r="F33" s="4"/>
      <c r="G33" s="3"/>
      <c r="H33" s="4"/>
      <c r="I33" s="4"/>
    </row>
    <row r="34" spans="2:9">
      <c r="B34" s="3"/>
      <c r="C34" s="6"/>
      <c r="D34" s="4"/>
      <c r="E34" s="4"/>
      <c r="F34" s="4"/>
      <c r="G34" s="3"/>
      <c r="H34" s="4"/>
      <c r="I34" s="4"/>
    </row>
    <row r="35" spans="2:9">
      <c r="B35" s="3"/>
      <c r="C35" s="6"/>
      <c r="D35" s="4"/>
      <c r="E35" s="4"/>
      <c r="F35" s="4"/>
      <c r="G35" s="3"/>
      <c r="H35" s="4"/>
      <c r="I35" s="4"/>
    </row>
    <row r="36" spans="2:9">
      <c r="B36" s="3"/>
      <c r="C36" s="6"/>
      <c r="D36" s="4"/>
      <c r="E36" s="4"/>
      <c r="F36" s="4"/>
      <c r="G36" s="3"/>
      <c r="H36" s="4"/>
      <c r="I36" s="4"/>
    </row>
    <row r="37" spans="2:9">
      <c r="B37" s="3"/>
      <c r="C37" s="6"/>
      <c r="D37" s="4"/>
      <c r="E37" s="4"/>
      <c r="F37" s="4"/>
      <c r="G37" s="3"/>
      <c r="H37" s="4"/>
      <c r="I37" s="4"/>
    </row>
    <row r="38" spans="2:9">
      <c r="B38" s="3"/>
      <c r="C38" s="6"/>
      <c r="D38" s="4"/>
      <c r="E38" s="4"/>
      <c r="F38" s="4"/>
      <c r="G38" s="3"/>
      <c r="H38" s="4"/>
      <c r="I38" s="4"/>
    </row>
    <row r="39" spans="2:9">
      <c r="B39" s="3"/>
      <c r="C39" s="6"/>
      <c r="D39" s="4"/>
      <c r="E39" s="4"/>
      <c r="F39" s="4"/>
      <c r="G39" s="3"/>
      <c r="H39" s="4"/>
      <c r="I39" s="4"/>
    </row>
    <row r="40" spans="2:9">
      <c r="B40" s="3"/>
      <c r="C40" s="6"/>
      <c r="D40" s="4"/>
      <c r="E40" s="4"/>
      <c r="F40" s="4"/>
      <c r="G40" s="3"/>
      <c r="H40" s="4"/>
      <c r="I40" s="4"/>
    </row>
    <row r="41" spans="2:9">
      <c r="B41" s="3"/>
      <c r="C41" s="6"/>
      <c r="D41" s="4"/>
      <c r="E41" s="4"/>
      <c r="F41" s="4"/>
      <c r="G41" s="3"/>
      <c r="H41" s="4"/>
      <c r="I41" s="4"/>
    </row>
    <row r="42" spans="2:9">
      <c r="B42" s="3"/>
      <c r="C42" s="6"/>
      <c r="D42" s="4"/>
      <c r="E42" s="4"/>
      <c r="F42" s="4"/>
      <c r="G42" s="3"/>
      <c r="H42" s="4"/>
      <c r="I42" s="4"/>
    </row>
    <row r="43" spans="2:9">
      <c r="B43" s="3"/>
      <c r="C43" s="6"/>
      <c r="D43" s="4"/>
      <c r="E43" s="4"/>
      <c r="F43" s="4"/>
      <c r="G43" s="3"/>
      <c r="H43" s="4"/>
      <c r="I43" s="4"/>
    </row>
    <row r="44" spans="2:9">
      <c r="B44" s="3"/>
      <c r="C44" s="6"/>
      <c r="D44" s="4"/>
      <c r="E44" s="4"/>
      <c r="F44" s="4"/>
      <c r="G44" s="3"/>
      <c r="H44" s="4"/>
      <c r="I44" s="4"/>
    </row>
    <row r="45" spans="2:9">
      <c r="B45" s="3"/>
      <c r="C45" s="6"/>
      <c r="D45" s="4"/>
      <c r="E45" s="4"/>
      <c r="F45" s="4"/>
      <c r="G45" s="3"/>
      <c r="H45" s="4"/>
      <c r="I45" s="4"/>
    </row>
    <row r="46" spans="2:9">
      <c r="B46" s="3"/>
      <c r="C46" s="6"/>
      <c r="D46" s="4"/>
      <c r="E46" s="4"/>
      <c r="F46" s="4"/>
      <c r="G46" s="3"/>
      <c r="H46" s="4"/>
      <c r="I46" s="4"/>
    </row>
    <row r="47" spans="2:9">
      <c r="B47" s="3"/>
      <c r="C47" s="6"/>
      <c r="D47" s="4"/>
      <c r="E47" s="4"/>
      <c r="F47" s="4"/>
      <c r="G47" s="3"/>
      <c r="H47" s="4"/>
      <c r="I47" s="4"/>
    </row>
    <row r="48" spans="2:9">
      <c r="B48" s="3"/>
      <c r="C48" s="6"/>
      <c r="D48" s="4"/>
      <c r="E48" s="4"/>
      <c r="F48" s="4"/>
      <c r="G48" s="3"/>
      <c r="H48" s="4"/>
      <c r="I48" s="4"/>
    </row>
    <row r="49" spans="2:9">
      <c r="B49" s="3"/>
      <c r="C49" s="6"/>
      <c r="D49" s="4"/>
      <c r="E49" s="4"/>
      <c r="F49" s="4"/>
      <c r="G49" s="3"/>
      <c r="H49" s="4"/>
      <c r="I49" s="4"/>
    </row>
    <row r="50" spans="2:9">
      <c r="B50" s="3"/>
      <c r="C50" s="6"/>
      <c r="D50" s="4"/>
      <c r="E50" s="4"/>
      <c r="F50" s="4"/>
      <c r="G50" s="3"/>
      <c r="H50" s="4"/>
      <c r="I50" s="4"/>
    </row>
    <row r="51" spans="2:9">
      <c r="B51" s="3"/>
      <c r="C51" s="6"/>
      <c r="D51" s="4"/>
      <c r="E51" s="4"/>
      <c r="F51" s="4"/>
      <c r="G51" s="3"/>
      <c r="H51" s="4"/>
      <c r="I51" s="4"/>
    </row>
    <row r="52" spans="2:9">
      <c r="B52" s="3"/>
      <c r="C52" s="6"/>
      <c r="D52" s="4"/>
      <c r="E52" s="4"/>
      <c r="F52" s="4"/>
      <c r="G52" s="3"/>
      <c r="H52" s="4"/>
      <c r="I52" s="4"/>
    </row>
    <row r="53" spans="2:9">
      <c r="B53" s="3"/>
      <c r="C53" s="6"/>
      <c r="D53" s="4"/>
      <c r="E53" s="4"/>
      <c r="F53" s="4"/>
      <c r="G53" s="3"/>
      <c r="H53" s="4"/>
      <c r="I53" s="4"/>
    </row>
    <row r="54" spans="2:9">
      <c r="B54" s="3"/>
      <c r="C54" s="6"/>
      <c r="D54" s="4"/>
      <c r="E54" s="4"/>
      <c r="F54" s="4"/>
      <c r="G54" s="3"/>
      <c r="H54" s="4"/>
      <c r="I54" s="4"/>
    </row>
    <row r="55" spans="2:9">
      <c r="B55" s="3"/>
      <c r="C55" s="6"/>
      <c r="D55" s="4"/>
      <c r="E55" s="4"/>
      <c r="F55" s="4"/>
      <c r="G55" s="3"/>
      <c r="H55" s="4"/>
      <c r="I55" s="4"/>
    </row>
    <row r="56" spans="2:9">
      <c r="B56" s="3"/>
      <c r="C56" s="6"/>
      <c r="D56" s="4"/>
      <c r="E56" s="4"/>
      <c r="F56" s="4"/>
      <c r="G56" s="3"/>
      <c r="H56" s="4"/>
      <c r="I56" s="4"/>
    </row>
    <row r="57" spans="2:9">
      <c r="B57" s="3"/>
      <c r="C57" s="6"/>
      <c r="D57" s="4"/>
      <c r="E57" s="4"/>
      <c r="F57" s="4"/>
      <c r="G57" s="3"/>
      <c r="H57" s="4"/>
      <c r="I57" s="4"/>
    </row>
    <row r="58" spans="2:9">
      <c r="B58" s="3"/>
      <c r="C58" s="6"/>
      <c r="D58" s="4"/>
      <c r="E58" s="4"/>
      <c r="F58" s="4"/>
      <c r="G58" s="3"/>
      <c r="H58" s="4"/>
      <c r="I58" s="4"/>
    </row>
    <row r="59" spans="2:9">
      <c r="B59" s="3"/>
      <c r="C59" s="6"/>
      <c r="D59" s="4"/>
      <c r="E59" s="4"/>
      <c r="F59" s="4"/>
      <c r="G59" s="3"/>
      <c r="H59" s="4"/>
      <c r="I59" s="4"/>
    </row>
    <row r="60" spans="2:9">
      <c r="B60" s="3"/>
      <c r="C60" s="6"/>
      <c r="D60" s="4"/>
      <c r="E60" s="4"/>
      <c r="F60" s="4"/>
      <c r="G60" s="3"/>
      <c r="H60" s="4"/>
      <c r="I60" s="4"/>
    </row>
    <row r="61" spans="2:9">
      <c r="B61" s="3"/>
      <c r="C61" s="6"/>
      <c r="D61" s="4"/>
      <c r="E61" s="4"/>
      <c r="F61" s="4"/>
      <c r="G61" s="3"/>
      <c r="H61" s="4"/>
      <c r="I61" s="4"/>
    </row>
    <row r="62" spans="2:9">
      <c r="B62" s="3"/>
      <c r="C62" s="6"/>
      <c r="D62" s="4"/>
      <c r="E62" s="4"/>
      <c r="F62" s="4"/>
      <c r="G62" s="3"/>
      <c r="H62" s="4"/>
      <c r="I62" s="4"/>
    </row>
    <row r="63" spans="2:9">
      <c r="B63" s="3"/>
      <c r="C63" s="6"/>
      <c r="D63" s="4"/>
      <c r="E63" s="4"/>
      <c r="F63" s="4"/>
      <c r="G63" s="3"/>
      <c r="H63" s="4"/>
      <c r="I63" s="4"/>
    </row>
    <row r="64" spans="2:9">
      <c r="B64" s="3"/>
      <c r="C64" s="6"/>
      <c r="D64" s="4"/>
      <c r="E64" s="4"/>
      <c r="F64" s="4"/>
      <c r="G64" s="3"/>
      <c r="H64" s="4"/>
      <c r="I64" s="4"/>
    </row>
    <row r="65" spans="9:9">
      <c r="I65" s="4"/>
    </row>
    <row r="66" spans="9:9">
      <c r="I66" s="4"/>
    </row>
    <row r="67" spans="9:9">
      <c r="I67" s="4"/>
    </row>
  </sheetData>
  <sheetProtection formatCells="0" formatColumns="0" formatRows="0" insertColumns="0" deleteColumns="0" deleteRows="0"/>
  <mergeCells count="2">
    <mergeCell ref="I1:J1"/>
    <mergeCell ref="A2:J2"/>
  </mergeCells>
  <phoneticPr fontId="15"/>
  <conditionalFormatting sqref="G5 G26:I26 G29:I29 J6:J29 G6:I23">
    <cfRule type="expression" dxfId="109" priority="18" stopIfTrue="1">
      <formula>#REF!="女"</formula>
    </cfRule>
  </conditionalFormatting>
  <conditionalFormatting sqref="F5:F8">
    <cfRule type="expression" dxfId="108" priority="17" stopIfTrue="1">
      <formula>$F5="女"</formula>
    </cfRule>
  </conditionalFormatting>
  <conditionalFormatting sqref="F9:F10">
    <cfRule type="expression" dxfId="107" priority="16" stopIfTrue="1">
      <formula>$F9="女"</formula>
    </cfRule>
  </conditionalFormatting>
  <conditionalFormatting sqref="F11:F21">
    <cfRule type="expression" dxfId="106" priority="15" stopIfTrue="1">
      <formula>$F11="女"</formula>
    </cfRule>
  </conditionalFormatting>
  <conditionalFormatting sqref="F22:F23 F26 F29">
    <cfRule type="expression" dxfId="105" priority="14" stopIfTrue="1">
      <formula>$F22="女"</formula>
    </cfRule>
  </conditionalFormatting>
  <conditionalFormatting sqref="G24:I25 G27:I28">
    <cfRule type="expression" dxfId="104" priority="13" stopIfTrue="1">
      <formula>#REF!="女"</formula>
    </cfRule>
  </conditionalFormatting>
  <conditionalFormatting sqref="F24:F25 F27:F28">
    <cfRule type="expression" dxfId="103" priority="11" stopIfTrue="1">
      <formula>$F24="女"</formula>
    </cfRule>
  </conditionalFormatting>
  <conditionalFormatting sqref="AH5:AH29">
    <cfRule type="cellIs" dxfId="102" priority="10" operator="equal">
      <formula>""</formula>
    </cfRule>
  </conditionalFormatting>
  <conditionalFormatting sqref="AG5:AG29">
    <cfRule type="cellIs" dxfId="101" priority="9" operator="equal">
      <formula>""</formula>
    </cfRule>
  </conditionalFormatting>
  <conditionalFormatting sqref="R13:AF28">
    <cfRule type="cellIs" dxfId="100" priority="8" operator="equal">
      <formula>""</formula>
    </cfRule>
  </conditionalFormatting>
  <conditionalFormatting sqref="AA8:AF12 S9:T12 R4:R12 W4:W12 S4:V7 X4:AF7">
    <cfRule type="cellIs" dxfId="99" priority="7" operator="equal">
      <formula>""</formula>
    </cfRule>
  </conditionalFormatting>
  <conditionalFormatting sqref="Y9 V9:W9 Z9:Z12 V8:Z8 V10:Y12">
    <cfRule type="cellIs" dxfId="98" priority="4" operator="equal">
      <formula>""</formula>
    </cfRule>
  </conditionalFormatting>
  <conditionalFormatting sqref="X9">
    <cfRule type="expression" dxfId="97" priority="5" stopIfTrue="1">
      <formula>AND($C1048564=0,$C1048564&lt;&gt;"")</formula>
    </cfRule>
    <cfRule type="expression" dxfId="96" priority="6" stopIfTrue="1">
      <formula>AND($A1048564=0,$C1048564&lt;&gt;"")</formula>
    </cfRule>
  </conditionalFormatting>
  <conditionalFormatting sqref="S8:T8">
    <cfRule type="cellIs" dxfId="95" priority="3" operator="equal">
      <formula>""</formula>
    </cfRule>
  </conditionalFormatting>
  <conditionalFormatting sqref="U8:U12">
    <cfRule type="cellIs" dxfId="94" priority="2" operator="equal">
      <formula>""</formula>
    </cfRule>
  </conditionalFormatting>
  <conditionalFormatting sqref="H5:J5">
    <cfRule type="expression" dxfId="93" priority="1" stopIfTrue="1">
      <formula>#REF!="女"</formula>
    </cfRule>
  </conditionalFormatting>
  <dataValidations count="4">
    <dataValidation type="list" allowBlank="1" showErrorMessage="1" sqref="G15:G16" xr:uid="{00000000-0002-0000-0A00-000000000000}">
      <formula1>#REF!</formula1>
    </dataValidation>
    <dataValidation type="list" allowBlank="1" showErrorMessage="1" sqref="G5:G14" xr:uid="{00000000-0002-0000-0A00-000001000000}">
      <formula1>#REF!</formula1>
    </dataValidation>
    <dataValidation imeMode="halfKatakana" allowBlank="1" showInputMessage="1" showErrorMessage="1" sqref="D5:D16 T4:T12" xr:uid="{00000000-0002-0000-0A00-000002000000}"/>
    <dataValidation type="list" allowBlank="1" showInputMessage="1" showErrorMessage="1" sqref="F5:F29" xr:uid="{00000000-0002-0000-0A00-000003000000}">
      <formula1>$C$56:$C$61</formula1>
    </dataValidation>
  </dataValidations>
  <printOptions horizontalCentered="1"/>
  <pageMargins left="0.70866141732283472" right="0.70866141732283472" top="0.35433070866141736" bottom="0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6"/>
  <sheetViews>
    <sheetView showGridLines="0" view="pageBreakPreview" zoomScaleNormal="100" zoomScaleSheetLayoutView="100" workbookViewId="0">
      <selection activeCell="N2" sqref="N2:N13"/>
    </sheetView>
  </sheetViews>
  <sheetFormatPr defaultColWidth="9" defaultRowHeight="13.2"/>
  <cols>
    <col min="1" max="1" width="5.109375" style="23" customWidth="1"/>
    <col min="2" max="2" width="6.88671875" style="7" customWidth="1"/>
    <col min="3" max="3" width="11.109375" style="8" customWidth="1"/>
    <col min="4" max="4" width="13.77734375" style="9" hidden="1" customWidth="1"/>
    <col min="5" max="5" width="10" style="9" customWidth="1"/>
    <col min="6" max="6" width="3.6640625" style="148" customWidth="1"/>
    <col min="7" max="7" width="5" style="7" customWidth="1"/>
    <col min="8" max="8" width="12.6640625" style="155" customWidth="1"/>
    <col min="9" max="9" width="8.109375" style="9" customWidth="1"/>
    <col min="10" max="10" width="12.44140625" style="9" customWidth="1"/>
    <col min="11" max="11" width="6.44140625" style="9" customWidth="1"/>
    <col min="12" max="12" width="8.88671875" style="9" customWidth="1"/>
    <col min="13" max="13" width="9" style="23"/>
    <col min="14" max="14" width="61.77734375" style="23" customWidth="1"/>
    <col min="15" max="16384" width="9" style="23"/>
  </cols>
  <sheetData>
    <row r="1" spans="1:27" ht="40.5" customHeight="1">
      <c r="A1" s="151" t="s">
        <v>383</v>
      </c>
      <c r="B1" s="151"/>
      <c r="C1" s="151"/>
      <c r="D1" s="151"/>
      <c r="E1" s="151"/>
      <c r="F1" s="26"/>
      <c r="G1" s="151"/>
      <c r="H1" s="152"/>
      <c r="I1" s="151"/>
      <c r="J1" s="151"/>
      <c r="K1" s="151"/>
      <c r="L1" s="26"/>
    </row>
    <row r="2" spans="1:27" ht="21" customHeight="1">
      <c r="B2" s="10" t="s">
        <v>0</v>
      </c>
      <c r="C2" s="10" t="s">
        <v>1</v>
      </c>
      <c r="D2" s="10" t="s">
        <v>2</v>
      </c>
      <c r="E2" s="10" t="s">
        <v>5</v>
      </c>
      <c r="F2" s="156" t="s">
        <v>3</v>
      </c>
      <c r="G2" s="11" t="s">
        <v>4</v>
      </c>
      <c r="H2" s="153" t="s">
        <v>59</v>
      </c>
      <c r="I2" s="57" t="s">
        <v>26</v>
      </c>
      <c r="J2" s="42" t="s">
        <v>60</v>
      </c>
      <c r="K2" s="57" t="s">
        <v>26</v>
      </c>
      <c r="L2" s="55" t="s">
        <v>27</v>
      </c>
      <c r="N2" s="230" t="s">
        <v>62</v>
      </c>
      <c r="O2" s="23">
        <v>96</v>
      </c>
      <c r="P2" s="23" t="s">
        <v>174</v>
      </c>
      <c r="Q2" s="23" t="s">
        <v>325</v>
      </c>
      <c r="S2" s="23" t="s">
        <v>278</v>
      </c>
      <c r="T2" s="23">
        <v>6</v>
      </c>
      <c r="U2" s="23" t="s">
        <v>173</v>
      </c>
      <c r="Y2" s="23" t="s">
        <v>70</v>
      </c>
    </row>
    <row r="3" spans="1:27" ht="21" customHeight="1">
      <c r="A3" s="23">
        <v>1</v>
      </c>
      <c r="B3" s="15">
        <v>96</v>
      </c>
      <c r="C3" s="22" t="s">
        <v>174</v>
      </c>
      <c r="D3" s="22" t="s">
        <v>325</v>
      </c>
      <c r="E3" s="13" t="s">
        <v>350</v>
      </c>
      <c r="F3" s="14">
        <v>6</v>
      </c>
      <c r="G3" s="21" t="s">
        <v>173</v>
      </c>
      <c r="H3" s="159">
        <v>17.649999999999999</v>
      </c>
      <c r="I3" s="25">
        <f>IF(B3="","",IF(H3="DNS",0,IF(H3="-",0,ROUNDDOWN(-H3*170.94+3342.7,))))</f>
        <v>325</v>
      </c>
      <c r="J3" s="202">
        <v>1.2</v>
      </c>
      <c r="K3" s="25">
        <f t="shared" ref="K3" si="0">IF(B3="","",ROUNDDOWN(J3*1153.8-465.38,))</f>
        <v>919</v>
      </c>
      <c r="L3" s="56">
        <f t="shared" ref="L3" si="1">IF(B3="","",I3+K3)</f>
        <v>1244</v>
      </c>
      <c r="N3" s="230"/>
      <c r="O3" s="23">
        <v>97</v>
      </c>
      <c r="P3" s="23" t="s">
        <v>178</v>
      </c>
      <c r="Q3" s="23" t="s">
        <v>326</v>
      </c>
      <c r="S3" s="23" t="s">
        <v>278</v>
      </c>
      <c r="T3" s="23">
        <v>5</v>
      </c>
      <c r="U3" s="23" t="s">
        <v>173</v>
      </c>
      <c r="Y3" s="23" t="s">
        <v>70</v>
      </c>
    </row>
    <row r="4" spans="1:27" ht="21" customHeight="1">
      <c r="A4" s="23">
        <v>2</v>
      </c>
      <c r="B4" s="15">
        <v>97</v>
      </c>
      <c r="C4" s="22" t="s">
        <v>178</v>
      </c>
      <c r="D4" s="22" t="s">
        <v>326</v>
      </c>
      <c r="E4" s="13" t="s">
        <v>350</v>
      </c>
      <c r="F4" s="14">
        <v>5</v>
      </c>
      <c r="G4" s="21" t="s">
        <v>173</v>
      </c>
      <c r="H4" s="159">
        <v>21.28</v>
      </c>
      <c r="I4" s="25">
        <v>2</v>
      </c>
      <c r="J4" s="202">
        <v>1.05</v>
      </c>
      <c r="K4" s="25">
        <f t="shared" ref="K4" si="2">IF(B4="","",ROUNDDOWN(J4*1153.8-465.38,))</f>
        <v>746</v>
      </c>
      <c r="L4" s="56">
        <f t="shared" ref="L4" si="3">IF(B4="","",I4+K4)</f>
        <v>748</v>
      </c>
      <c r="N4" s="230"/>
      <c r="O4" s="23">
        <v>100</v>
      </c>
      <c r="P4" s="23" t="s">
        <v>182</v>
      </c>
      <c r="Q4" s="23" t="s">
        <v>327</v>
      </c>
      <c r="S4" s="23" t="s">
        <v>278</v>
      </c>
      <c r="T4" s="23">
        <v>5</v>
      </c>
      <c r="U4" s="23" t="s">
        <v>173</v>
      </c>
      <c r="Y4" s="23" t="s">
        <v>70</v>
      </c>
    </row>
    <row r="5" spans="1:27" ht="21" customHeight="1">
      <c r="A5" s="23">
        <v>3</v>
      </c>
      <c r="B5" s="15">
        <v>100</v>
      </c>
      <c r="C5" s="22" t="s">
        <v>182</v>
      </c>
      <c r="D5" s="22" t="s">
        <v>327</v>
      </c>
      <c r="E5" s="13" t="s">
        <v>350</v>
      </c>
      <c r="F5" s="14">
        <v>5</v>
      </c>
      <c r="G5" s="21" t="s">
        <v>173</v>
      </c>
      <c r="H5" s="154">
        <v>21.77</v>
      </c>
      <c r="I5" s="25">
        <v>2</v>
      </c>
      <c r="J5" s="157">
        <v>1</v>
      </c>
      <c r="K5" s="25">
        <f t="shared" ref="K5:K22" si="4">IF(B5="","",IF(J5="DNS",0,IF(J5="-",0,ROUNDDOWN(J5*1153.8-465.38,))))</f>
        <v>688</v>
      </c>
      <c r="L5" s="56">
        <f t="shared" ref="L5:L22" si="5">IF(B5="","",I5+K5)</f>
        <v>690</v>
      </c>
      <c r="N5" s="230"/>
      <c r="O5" s="23">
        <v>413</v>
      </c>
      <c r="P5" s="23" t="s">
        <v>264</v>
      </c>
      <c r="Q5" s="23" t="s">
        <v>328</v>
      </c>
      <c r="S5" s="23" t="s">
        <v>280</v>
      </c>
      <c r="T5" s="23">
        <v>5</v>
      </c>
      <c r="U5" s="23" t="s">
        <v>173</v>
      </c>
      <c r="Y5" s="23" t="s">
        <v>70</v>
      </c>
      <c r="Z5" s="23" t="s">
        <v>329</v>
      </c>
      <c r="AA5" s="23" t="s">
        <v>330</v>
      </c>
    </row>
    <row r="6" spans="1:27" ht="21" customHeight="1">
      <c r="A6" s="23">
        <v>4</v>
      </c>
      <c r="B6" s="15">
        <v>413</v>
      </c>
      <c r="C6" s="22" t="s">
        <v>264</v>
      </c>
      <c r="D6" s="22" t="s">
        <v>328</v>
      </c>
      <c r="E6" s="13" t="s">
        <v>280</v>
      </c>
      <c r="F6" s="14">
        <v>5</v>
      </c>
      <c r="G6" s="21" t="s">
        <v>173</v>
      </c>
      <c r="H6" s="154">
        <v>16.03</v>
      </c>
      <c r="I6" s="25">
        <f t="shared" ref="I6:I22" si="6">IF(B6="","",IF(H6="DNS",0,IF(H6="-",0,ROUNDDOWN(-H6*170.94+3342.7,))))</f>
        <v>602</v>
      </c>
      <c r="J6" s="157">
        <v>1.1000000000000001</v>
      </c>
      <c r="K6" s="25">
        <f t="shared" si="4"/>
        <v>803</v>
      </c>
      <c r="L6" s="56">
        <f t="shared" si="5"/>
        <v>1405</v>
      </c>
      <c r="N6" s="230"/>
      <c r="O6" s="23">
        <v>842</v>
      </c>
      <c r="P6" s="23" t="s">
        <v>262</v>
      </c>
      <c r="Q6" s="23" t="s">
        <v>331</v>
      </c>
      <c r="S6" s="23" t="s">
        <v>280</v>
      </c>
      <c r="T6" s="23">
        <v>5</v>
      </c>
      <c r="U6" s="23" t="s">
        <v>173</v>
      </c>
      <c r="Y6" s="23" t="s">
        <v>70</v>
      </c>
      <c r="Z6" s="23" t="s">
        <v>332</v>
      </c>
      <c r="AA6" s="23" t="s">
        <v>330</v>
      </c>
    </row>
    <row r="7" spans="1:27" ht="21" customHeight="1">
      <c r="A7" s="23">
        <v>5</v>
      </c>
      <c r="B7" s="15">
        <v>842</v>
      </c>
      <c r="C7" s="22" t="s">
        <v>262</v>
      </c>
      <c r="D7" s="22" t="s">
        <v>331</v>
      </c>
      <c r="E7" s="13" t="s">
        <v>280</v>
      </c>
      <c r="F7" s="14">
        <v>5</v>
      </c>
      <c r="G7" s="21" t="s">
        <v>173</v>
      </c>
      <c r="H7" s="154">
        <v>17.899999999999999</v>
      </c>
      <c r="I7" s="25">
        <f t="shared" si="6"/>
        <v>282</v>
      </c>
      <c r="J7" s="157">
        <v>1.1000000000000001</v>
      </c>
      <c r="K7" s="25">
        <f t="shared" si="4"/>
        <v>803</v>
      </c>
      <c r="L7" s="56">
        <f t="shared" si="5"/>
        <v>1085</v>
      </c>
      <c r="N7" s="230"/>
      <c r="O7" s="23">
        <v>414</v>
      </c>
      <c r="P7" s="23" t="s">
        <v>259</v>
      </c>
      <c r="Q7" s="23" t="s">
        <v>333</v>
      </c>
      <c r="S7" s="23" t="s">
        <v>280</v>
      </c>
      <c r="T7" s="23">
        <v>5</v>
      </c>
      <c r="U7" s="23" t="s">
        <v>173</v>
      </c>
      <c r="Y7" s="23" t="s">
        <v>70</v>
      </c>
      <c r="Z7" s="23" t="s">
        <v>332</v>
      </c>
      <c r="AA7" s="23" t="s">
        <v>334</v>
      </c>
    </row>
    <row r="8" spans="1:27" ht="21" customHeight="1">
      <c r="A8" s="23">
        <v>6</v>
      </c>
      <c r="B8" s="15">
        <v>414</v>
      </c>
      <c r="C8" s="22" t="s">
        <v>259</v>
      </c>
      <c r="D8" s="22" t="s">
        <v>333</v>
      </c>
      <c r="E8" s="13" t="s">
        <v>280</v>
      </c>
      <c r="F8" s="14">
        <v>5</v>
      </c>
      <c r="G8" s="21" t="s">
        <v>173</v>
      </c>
      <c r="H8" s="154">
        <v>20.32</v>
      </c>
      <c r="I8" s="25">
        <v>2</v>
      </c>
      <c r="J8" s="157" t="s">
        <v>494</v>
      </c>
      <c r="K8" s="25">
        <v>7</v>
      </c>
      <c r="L8" s="56">
        <f t="shared" si="5"/>
        <v>9</v>
      </c>
      <c r="N8" s="230"/>
      <c r="O8" s="23">
        <v>392</v>
      </c>
      <c r="P8" s="23" t="s">
        <v>242</v>
      </c>
      <c r="Q8" s="23" t="s">
        <v>335</v>
      </c>
      <c r="S8" s="23" t="s">
        <v>280</v>
      </c>
      <c r="T8" s="23">
        <v>6</v>
      </c>
      <c r="U8" s="23" t="s">
        <v>173</v>
      </c>
      <c r="Y8" s="23" t="s">
        <v>70</v>
      </c>
      <c r="Z8" s="23" t="s">
        <v>294</v>
      </c>
      <c r="AA8" s="23" t="s">
        <v>336</v>
      </c>
    </row>
    <row r="9" spans="1:27" ht="21" customHeight="1">
      <c r="A9" s="23">
        <v>7</v>
      </c>
      <c r="B9" s="15">
        <v>392</v>
      </c>
      <c r="C9" s="22" t="s">
        <v>242</v>
      </c>
      <c r="D9" s="22" t="s">
        <v>335</v>
      </c>
      <c r="E9" s="13" t="s">
        <v>280</v>
      </c>
      <c r="F9" s="14">
        <v>6</v>
      </c>
      <c r="G9" s="21" t="s">
        <v>173</v>
      </c>
      <c r="H9" s="154">
        <v>18.71</v>
      </c>
      <c r="I9" s="25">
        <f t="shared" si="6"/>
        <v>144</v>
      </c>
      <c r="J9" s="157">
        <v>1</v>
      </c>
      <c r="K9" s="25">
        <f t="shared" si="4"/>
        <v>688</v>
      </c>
      <c r="L9" s="56">
        <f t="shared" si="5"/>
        <v>832</v>
      </c>
      <c r="N9" s="230"/>
    </row>
    <row r="10" spans="1:27" ht="21" customHeight="1">
      <c r="A10" s="23">
        <v>8</v>
      </c>
      <c r="B10" s="15"/>
      <c r="C10" s="12"/>
      <c r="D10" s="22"/>
      <c r="E10" s="13"/>
      <c r="F10" s="14"/>
      <c r="G10" s="21"/>
      <c r="H10" s="154"/>
      <c r="I10" s="25" t="str">
        <f t="shared" si="6"/>
        <v/>
      </c>
      <c r="J10" s="157"/>
      <c r="K10" s="25" t="str">
        <f t="shared" si="4"/>
        <v/>
      </c>
      <c r="L10" s="56" t="str">
        <f t="shared" si="5"/>
        <v/>
      </c>
      <c r="N10" s="230"/>
    </row>
    <row r="11" spans="1:27" ht="21" customHeight="1">
      <c r="A11" s="23">
        <v>9</v>
      </c>
      <c r="B11" s="15"/>
      <c r="C11" s="12"/>
      <c r="D11" s="22"/>
      <c r="E11" s="13"/>
      <c r="F11" s="14"/>
      <c r="G11" s="21"/>
      <c r="H11" s="154"/>
      <c r="I11" s="25" t="str">
        <f t="shared" si="6"/>
        <v/>
      </c>
      <c r="J11" s="157"/>
      <c r="K11" s="25" t="str">
        <f t="shared" si="4"/>
        <v/>
      </c>
      <c r="L11" s="56" t="str">
        <f t="shared" si="5"/>
        <v/>
      </c>
      <c r="N11" s="230"/>
    </row>
    <row r="12" spans="1:27" ht="21" customHeight="1">
      <c r="A12" s="23">
        <v>10</v>
      </c>
      <c r="B12" s="15"/>
      <c r="C12" s="12"/>
      <c r="D12" s="22"/>
      <c r="E12" s="13"/>
      <c r="F12" s="14"/>
      <c r="G12" s="21"/>
      <c r="H12" s="154"/>
      <c r="I12" s="25" t="str">
        <f t="shared" si="6"/>
        <v/>
      </c>
      <c r="J12" s="157"/>
      <c r="K12" s="25" t="str">
        <f t="shared" si="4"/>
        <v/>
      </c>
      <c r="L12" s="56" t="str">
        <f t="shared" si="5"/>
        <v/>
      </c>
      <c r="N12" s="230"/>
    </row>
    <row r="13" spans="1:27" ht="21" hidden="1" customHeight="1">
      <c r="A13" s="23">
        <v>11</v>
      </c>
      <c r="B13" s="15"/>
      <c r="C13" s="12"/>
      <c r="D13" s="22"/>
      <c r="E13" s="13"/>
      <c r="F13" s="14"/>
      <c r="G13" s="21"/>
      <c r="H13" s="154"/>
      <c r="I13" s="25" t="str">
        <f t="shared" si="6"/>
        <v/>
      </c>
      <c r="J13" s="157" t="str">
        <f>'女子(走高跳) '!AF15</f>
        <v>-</v>
      </c>
      <c r="K13" s="25" t="str">
        <f t="shared" si="4"/>
        <v/>
      </c>
      <c r="L13" s="56" t="str">
        <f t="shared" si="5"/>
        <v/>
      </c>
      <c r="N13" s="230"/>
    </row>
    <row r="14" spans="1:27" ht="21" hidden="1" customHeight="1">
      <c r="A14" s="23">
        <v>12</v>
      </c>
      <c r="B14" s="15"/>
      <c r="C14" s="12"/>
      <c r="D14" s="22"/>
      <c r="E14" s="13"/>
      <c r="F14" s="14"/>
      <c r="G14" s="21"/>
      <c r="H14" s="154"/>
      <c r="I14" s="25" t="str">
        <f t="shared" si="6"/>
        <v/>
      </c>
      <c r="J14" s="157" t="str">
        <f>'女子(走高跳) '!AF16</f>
        <v>-</v>
      </c>
      <c r="K14" s="25" t="str">
        <f t="shared" si="4"/>
        <v/>
      </c>
      <c r="L14" s="56" t="str">
        <f t="shared" si="5"/>
        <v/>
      </c>
    </row>
    <row r="15" spans="1:27" ht="21" hidden="1" customHeight="1">
      <c r="A15" s="23">
        <v>13</v>
      </c>
      <c r="B15" s="15"/>
      <c r="C15" s="12"/>
      <c r="D15" s="13"/>
      <c r="E15" s="13"/>
      <c r="F15" s="14"/>
      <c r="G15" s="14"/>
      <c r="H15" s="154"/>
      <c r="I15" s="25" t="str">
        <f t="shared" si="6"/>
        <v/>
      </c>
      <c r="J15" s="157" t="str">
        <f>'女子(走高跳) '!AF17</f>
        <v>-</v>
      </c>
      <c r="K15" s="25" t="str">
        <f t="shared" si="4"/>
        <v/>
      </c>
      <c r="L15" s="56" t="str">
        <f t="shared" si="5"/>
        <v/>
      </c>
    </row>
    <row r="16" spans="1:27" ht="21" hidden="1" customHeight="1">
      <c r="A16" s="23">
        <v>14</v>
      </c>
      <c r="B16" s="15"/>
      <c r="C16" s="12"/>
      <c r="D16" s="13"/>
      <c r="E16" s="13"/>
      <c r="F16" s="14"/>
      <c r="G16" s="14"/>
      <c r="H16" s="154"/>
      <c r="I16" s="25" t="str">
        <f t="shared" si="6"/>
        <v/>
      </c>
      <c r="J16" s="157" t="str">
        <f>'女子(走高跳) '!AF18</f>
        <v>-</v>
      </c>
      <c r="K16" s="25" t="str">
        <f t="shared" si="4"/>
        <v/>
      </c>
      <c r="L16" s="56" t="str">
        <f t="shared" si="5"/>
        <v/>
      </c>
    </row>
    <row r="17" spans="1:29" ht="21" hidden="1" customHeight="1">
      <c r="A17" s="23">
        <v>15</v>
      </c>
      <c r="B17" s="15"/>
      <c r="C17" s="12"/>
      <c r="D17" s="22"/>
      <c r="E17" s="13"/>
      <c r="F17" s="14"/>
      <c r="G17" s="21"/>
      <c r="H17" s="154"/>
      <c r="I17" s="25" t="str">
        <f t="shared" si="6"/>
        <v/>
      </c>
      <c r="J17" s="157" t="str">
        <f>'女子(走高跳) '!AF19</f>
        <v>-</v>
      </c>
      <c r="K17" s="25" t="str">
        <f t="shared" si="4"/>
        <v/>
      </c>
      <c r="L17" s="56" t="str">
        <f t="shared" si="5"/>
        <v/>
      </c>
    </row>
    <row r="18" spans="1:29" ht="21" hidden="1" customHeight="1">
      <c r="A18" s="23">
        <v>16</v>
      </c>
      <c r="B18" s="15"/>
      <c r="C18" s="12"/>
      <c r="D18" s="22"/>
      <c r="E18" s="13"/>
      <c r="F18" s="14"/>
      <c r="G18" s="21"/>
      <c r="H18" s="154"/>
      <c r="I18" s="25" t="str">
        <f t="shared" si="6"/>
        <v/>
      </c>
      <c r="J18" s="157" t="str">
        <f>'女子(走高跳) '!AF20</f>
        <v>-</v>
      </c>
      <c r="K18" s="25" t="str">
        <f t="shared" si="4"/>
        <v/>
      </c>
      <c r="L18" s="56" t="str">
        <f t="shared" si="5"/>
        <v/>
      </c>
    </row>
    <row r="19" spans="1:29" ht="21" hidden="1" customHeight="1">
      <c r="A19" s="23">
        <v>17</v>
      </c>
      <c r="B19" s="15"/>
      <c r="C19" s="12"/>
      <c r="D19" s="22"/>
      <c r="E19" s="13"/>
      <c r="F19" s="14"/>
      <c r="G19" s="21"/>
      <c r="H19" s="154"/>
      <c r="I19" s="25" t="str">
        <f t="shared" si="6"/>
        <v/>
      </c>
      <c r="J19" s="157" t="str">
        <f>'女子(走高跳) '!AF21</f>
        <v>-</v>
      </c>
      <c r="K19" s="25" t="str">
        <f t="shared" si="4"/>
        <v/>
      </c>
      <c r="L19" s="56" t="str">
        <f t="shared" si="5"/>
        <v/>
      </c>
    </row>
    <row r="20" spans="1:29" ht="21" hidden="1" customHeight="1">
      <c r="A20" s="23">
        <v>18</v>
      </c>
      <c r="B20" s="15"/>
      <c r="C20" s="12"/>
      <c r="D20" s="22"/>
      <c r="E20" s="13"/>
      <c r="F20" s="14"/>
      <c r="G20" s="21"/>
      <c r="H20" s="154"/>
      <c r="I20" s="25" t="str">
        <f t="shared" si="6"/>
        <v/>
      </c>
      <c r="J20" s="157" t="str">
        <f>'女子(走高跳) '!AF22</f>
        <v>-</v>
      </c>
      <c r="K20" s="25" t="str">
        <f t="shared" si="4"/>
        <v/>
      </c>
      <c r="L20" s="56" t="str">
        <f t="shared" si="5"/>
        <v/>
      </c>
    </row>
    <row r="21" spans="1:29" ht="21" hidden="1" customHeight="1">
      <c r="A21" s="23">
        <v>19</v>
      </c>
      <c r="B21" s="15"/>
      <c r="C21" s="12"/>
      <c r="D21" s="22"/>
      <c r="E21" s="13"/>
      <c r="F21" s="14"/>
      <c r="G21" s="21"/>
      <c r="H21" s="154"/>
      <c r="I21" s="25" t="str">
        <f t="shared" si="6"/>
        <v/>
      </c>
      <c r="J21" s="157">
        <f>'女子(走高跳) '!AF23</f>
        <v>0</v>
      </c>
      <c r="K21" s="25" t="str">
        <f t="shared" si="4"/>
        <v/>
      </c>
      <c r="L21" s="56" t="str">
        <f t="shared" si="5"/>
        <v/>
      </c>
    </row>
    <row r="22" spans="1:29" ht="21" hidden="1" customHeight="1">
      <c r="A22" s="23">
        <v>20</v>
      </c>
      <c r="B22" s="15"/>
      <c r="C22" s="12"/>
      <c r="D22" s="22"/>
      <c r="E22" s="13"/>
      <c r="F22" s="14"/>
      <c r="G22" s="21"/>
      <c r="H22" s="154"/>
      <c r="I22" s="25" t="str">
        <f t="shared" si="6"/>
        <v/>
      </c>
      <c r="J22" s="157">
        <f>'女子(走高跳) '!AF24</f>
        <v>0</v>
      </c>
      <c r="K22" s="25" t="str">
        <f t="shared" si="4"/>
        <v/>
      </c>
      <c r="L22" s="56" t="str">
        <f t="shared" si="5"/>
        <v/>
      </c>
    </row>
    <row r="23" spans="1:29" hidden="1">
      <c r="B23" s="3"/>
      <c r="C23" s="6"/>
      <c r="D23" s="4"/>
      <c r="E23" s="4"/>
      <c r="F23" s="4"/>
      <c r="G23" s="3"/>
      <c r="I23" s="4"/>
      <c r="J23" s="158">
        <f>'女子(走高跳) '!AF25</f>
        <v>0</v>
      </c>
      <c r="K23" s="4"/>
      <c r="L23" s="4"/>
    </row>
    <row r="24" spans="1:29" hidden="1">
      <c r="B24" s="3"/>
      <c r="C24" s="6"/>
      <c r="D24" s="4"/>
      <c r="E24" s="4"/>
      <c r="F24" s="4"/>
      <c r="G24" s="3"/>
      <c r="I24" s="4"/>
      <c r="J24" s="4">
        <f>'女子(走高跳) '!AF26</f>
        <v>0</v>
      </c>
      <c r="K24" s="4"/>
      <c r="L24" s="4"/>
    </row>
    <row r="25" spans="1:29" hidden="1">
      <c r="B25" s="3"/>
      <c r="C25" s="6"/>
      <c r="D25" s="4"/>
      <c r="E25" s="4"/>
      <c r="F25" s="4"/>
      <c r="G25" s="3"/>
      <c r="I25" s="4"/>
      <c r="J25" s="4">
        <f>'女子(走高跳) '!AF27</f>
        <v>0</v>
      </c>
      <c r="K25" s="4"/>
      <c r="L25" s="4"/>
    </row>
    <row r="26" spans="1:29" hidden="1">
      <c r="B26" s="3"/>
      <c r="C26" s="6"/>
      <c r="D26" s="4"/>
      <c r="E26" s="4"/>
      <c r="F26" s="4"/>
      <c r="G26" s="3"/>
      <c r="I26" s="4"/>
      <c r="J26" s="4">
        <f>'女子(走高跳) '!AF28</f>
        <v>0</v>
      </c>
      <c r="K26" s="4"/>
      <c r="L26" s="4"/>
    </row>
    <row r="27" spans="1:29" hidden="1">
      <c r="B27" s="3"/>
      <c r="C27" s="6"/>
      <c r="D27" s="4"/>
      <c r="E27" s="4"/>
      <c r="F27" s="4"/>
      <c r="G27" s="3"/>
      <c r="I27" s="4"/>
      <c r="J27" s="4">
        <f>'女子(走高跳) '!AF29</f>
        <v>0</v>
      </c>
      <c r="K27" s="4"/>
      <c r="L27" s="4"/>
    </row>
    <row r="28" spans="1:29" ht="40.5" customHeight="1">
      <c r="A28" s="151" t="s">
        <v>384</v>
      </c>
      <c r="B28" s="151"/>
      <c r="C28" s="151"/>
      <c r="D28" s="151"/>
      <c r="E28" s="151"/>
      <c r="F28" s="26"/>
      <c r="G28" s="151"/>
      <c r="H28" s="152"/>
      <c r="I28" s="151"/>
      <c r="J28" s="151"/>
      <c r="K28" s="151"/>
      <c r="L28" s="26"/>
    </row>
    <row r="29" spans="1:29" ht="25.5" customHeight="1">
      <c r="B29" s="10" t="s">
        <v>0</v>
      </c>
      <c r="C29" s="10" t="s">
        <v>1</v>
      </c>
      <c r="D29" s="10" t="s">
        <v>2</v>
      </c>
      <c r="E29" s="10" t="s">
        <v>5</v>
      </c>
      <c r="F29" s="156" t="s">
        <v>3</v>
      </c>
      <c r="G29" s="11" t="s">
        <v>4</v>
      </c>
      <c r="H29" s="153" t="s">
        <v>57</v>
      </c>
      <c r="I29" s="57" t="s">
        <v>26</v>
      </c>
      <c r="J29" s="42" t="s">
        <v>28</v>
      </c>
      <c r="K29" s="57" t="s">
        <v>26</v>
      </c>
      <c r="L29" s="55" t="s">
        <v>27</v>
      </c>
      <c r="N29" s="230" t="s">
        <v>62</v>
      </c>
    </row>
    <row r="30" spans="1:29" ht="21" customHeight="1">
      <c r="A30" s="23">
        <v>1</v>
      </c>
      <c r="B30" s="15">
        <v>103</v>
      </c>
      <c r="C30" s="22" t="s">
        <v>184</v>
      </c>
      <c r="D30" s="22" t="s">
        <v>337</v>
      </c>
      <c r="E30" s="13" t="s">
        <v>350</v>
      </c>
      <c r="F30" s="14">
        <v>5</v>
      </c>
      <c r="G30" s="21" t="s">
        <v>173</v>
      </c>
      <c r="H30" s="154">
        <v>2.87</v>
      </c>
      <c r="I30" s="25">
        <f>IF(H30="","",IF(H30="NM",0,IF(H30="DNS","DNS",ROUNDDOWN(H30*280.11-226.61,))))</f>
        <v>577</v>
      </c>
      <c r="J30" s="159">
        <v>13.14</v>
      </c>
      <c r="K30" s="25">
        <f>IF(J30="","",IF(J30="NM",0,IF(J30="DNS","DNS",ROUNDDOWN(J30*20.325+60.163,))))</f>
        <v>327</v>
      </c>
      <c r="L30" s="56">
        <f t="shared" ref="L30:L49" si="7">IF(B30="","",I30+K30)</f>
        <v>904</v>
      </c>
      <c r="N30" s="230"/>
      <c r="O30" s="23">
        <v>103</v>
      </c>
      <c r="P30" s="23" t="s">
        <v>184</v>
      </c>
      <c r="Q30" s="23" t="s">
        <v>337</v>
      </c>
      <c r="S30" s="23" t="s">
        <v>278</v>
      </c>
      <c r="T30" s="23">
        <v>5</v>
      </c>
      <c r="U30" s="23" t="s">
        <v>173</v>
      </c>
      <c r="AB30" s="23" t="s">
        <v>70</v>
      </c>
    </row>
    <row r="31" spans="1:29" ht="21" customHeight="1">
      <c r="A31" s="23">
        <v>2</v>
      </c>
      <c r="B31" s="15">
        <v>431</v>
      </c>
      <c r="C31" s="22" t="s">
        <v>221</v>
      </c>
      <c r="D31" s="22" t="s">
        <v>338</v>
      </c>
      <c r="E31" s="13" t="s">
        <v>279</v>
      </c>
      <c r="F31" s="14">
        <v>5</v>
      </c>
      <c r="G31" s="21" t="s">
        <v>173</v>
      </c>
      <c r="H31" s="154">
        <v>2.71</v>
      </c>
      <c r="I31" s="25">
        <f t="shared" ref="I31:I49" si="8">IF(H31="","",IF(H31="NM",0,IF(H31="DNS","DNS",ROUNDDOWN(H31*280.11-226.61,))))</f>
        <v>532</v>
      </c>
      <c r="J31" s="159">
        <v>16.010000000000002</v>
      </c>
      <c r="K31" s="25">
        <f t="shared" ref="K31:K49" si="9">IF(J31="","",IF(J31="NM",0,IF(J31="DNS","DNS",ROUNDDOWN(J31*20.325+60.163,))))</f>
        <v>385</v>
      </c>
      <c r="L31" s="56">
        <f t="shared" si="7"/>
        <v>917</v>
      </c>
      <c r="N31" s="230"/>
      <c r="O31" s="23">
        <v>431</v>
      </c>
      <c r="P31" s="23" t="s">
        <v>221</v>
      </c>
      <c r="Q31" s="23" t="s">
        <v>338</v>
      </c>
      <c r="S31" s="23" t="s">
        <v>279</v>
      </c>
      <c r="T31" s="23">
        <v>5</v>
      </c>
      <c r="U31" s="23" t="s">
        <v>173</v>
      </c>
      <c r="AB31" s="23" t="s">
        <v>70</v>
      </c>
      <c r="AC31" s="23" t="s">
        <v>339</v>
      </c>
    </row>
    <row r="32" spans="1:29" ht="21" customHeight="1">
      <c r="A32" s="23">
        <v>3</v>
      </c>
      <c r="B32" s="15">
        <v>432</v>
      </c>
      <c r="C32" s="22" t="s">
        <v>218</v>
      </c>
      <c r="D32" s="22" t="s">
        <v>340</v>
      </c>
      <c r="E32" s="13" t="s">
        <v>279</v>
      </c>
      <c r="F32" s="14">
        <v>5</v>
      </c>
      <c r="G32" s="21" t="s">
        <v>173</v>
      </c>
      <c r="H32" s="154">
        <v>3.27</v>
      </c>
      <c r="I32" s="25">
        <f t="shared" si="8"/>
        <v>689</v>
      </c>
      <c r="J32" s="159">
        <v>15.1</v>
      </c>
      <c r="K32" s="25">
        <f t="shared" si="9"/>
        <v>367</v>
      </c>
      <c r="L32" s="56">
        <f t="shared" si="7"/>
        <v>1056</v>
      </c>
      <c r="N32" s="230"/>
      <c r="O32" s="23">
        <v>432</v>
      </c>
      <c r="P32" s="23" t="s">
        <v>218</v>
      </c>
      <c r="Q32" s="23" t="s">
        <v>340</v>
      </c>
      <c r="S32" s="23" t="s">
        <v>279</v>
      </c>
      <c r="T32" s="23">
        <v>5</v>
      </c>
      <c r="U32" s="23" t="s">
        <v>173</v>
      </c>
      <c r="AB32" s="23" t="s">
        <v>70</v>
      </c>
    </row>
    <row r="33" spans="1:30" ht="21" customHeight="1">
      <c r="A33" s="23">
        <v>4</v>
      </c>
      <c r="B33" s="15">
        <v>401</v>
      </c>
      <c r="C33" s="22" t="s">
        <v>255</v>
      </c>
      <c r="D33" s="22" t="s">
        <v>341</v>
      </c>
      <c r="E33" s="13" t="s">
        <v>280</v>
      </c>
      <c r="F33" s="14">
        <v>5</v>
      </c>
      <c r="G33" s="21" t="s">
        <v>173</v>
      </c>
      <c r="H33" s="154"/>
      <c r="I33" s="25" t="str">
        <f t="shared" si="8"/>
        <v/>
      </c>
      <c r="J33" s="159"/>
      <c r="K33" s="25" t="str">
        <f t="shared" si="9"/>
        <v/>
      </c>
      <c r="L33" s="56" t="s">
        <v>491</v>
      </c>
      <c r="N33" s="230"/>
      <c r="O33" s="23">
        <v>401</v>
      </c>
      <c r="P33" s="23" t="s">
        <v>255</v>
      </c>
      <c r="Q33" s="23" t="s">
        <v>341</v>
      </c>
      <c r="S33" s="23" t="s">
        <v>280</v>
      </c>
      <c r="T33" s="23">
        <v>5</v>
      </c>
      <c r="U33" s="23" t="s">
        <v>173</v>
      </c>
      <c r="AB33" s="23" t="s">
        <v>70</v>
      </c>
      <c r="AC33" s="23" t="s">
        <v>342</v>
      </c>
      <c r="AD33" s="23" t="s">
        <v>343</v>
      </c>
    </row>
    <row r="34" spans="1:30" ht="21" customHeight="1">
      <c r="A34" s="23">
        <v>5</v>
      </c>
      <c r="B34" s="15">
        <v>416</v>
      </c>
      <c r="C34" s="22" t="s">
        <v>253</v>
      </c>
      <c r="D34" s="22" t="s">
        <v>344</v>
      </c>
      <c r="E34" s="13" t="s">
        <v>280</v>
      </c>
      <c r="F34" s="14">
        <v>5</v>
      </c>
      <c r="G34" s="21" t="s">
        <v>173</v>
      </c>
      <c r="H34" s="154">
        <v>3.27</v>
      </c>
      <c r="I34" s="25">
        <f t="shared" si="8"/>
        <v>689</v>
      </c>
      <c r="J34" s="159">
        <v>18.53</v>
      </c>
      <c r="K34" s="25">
        <f t="shared" si="9"/>
        <v>436</v>
      </c>
      <c r="L34" s="56">
        <f t="shared" si="7"/>
        <v>1125</v>
      </c>
      <c r="N34" s="230"/>
      <c r="O34" s="23">
        <v>416</v>
      </c>
      <c r="P34" s="23" t="s">
        <v>253</v>
      </c>
      <c r="Q34" s="23" t="s">
        <v>344</v>
      </c>
      <c r="S34" s="23" t="s">
        <v>280</v>
      </c>
      <c r="T34" s="23">
        <v>5</v>
      </c>
      <c r="U34" s="23" t="s">
        <v>173</v>
      </c>
      <c r="AB34" s="23" t="s">
        <v>70</v>
      </c>
      <c r="AC34" s="23" t="s">
        <v>345</v>
      </c>
      <c r="AD34" s="23" t="s">
        <v>343</v>
      </c>
    </row>
    <row r="35" spans="1:30" ht="21" customHeight="1">
      <c r="A35" s="23">
        <v>6</v>
      </c>
      <c r="B35" s="15">
        <v>412</v>
      </c>
      <c r="C35" s="22" t="s">
        <v>250</v>
      </c>
      <c r="D35" s="22" t="s">
        <v>346</v>
      </c>
      <c r="E35" s="13" t="s">
        <v>280</v>
      </c>
      <c r="F35" s="14">
        <v>5</v>
      </c>
      <c r="G35" s="21" t="s">
        <v>173</v>
      </c>
      <c r="H35" s="154">
        <v>3.3</v>
      </c>
      <c r="I35" s="25">
        <f t="shared" si="8"/>
        <v>697</v>
      </c>
      <c r="J35" s="159">
        <v>19.329999999999998</v>
      </c>
      <c r="K35" s="25">
        <f t="shared" si="9"/>
        <v>453</v>
      </c>
      <c r="L35" s="56">
        <f t="shared" si="7"/>
        <v>1150</v>
      </c>
      <c r="N35" s="230"/>
      <c r="O35" s="23">
        <v>412</v>
      </c>
      <c r="P35" s="23" t="s">
        <v>250</v>
      </c>
      <c r="Q35" s="23" t="s">
        <v>346</v>
      </c>
      <c r="S35" s="23" t="s">
        <v>280</v>
      </c>
      <c r="T35" s="23">
        <v>5</v>
      </c>
      <c r="U35" s="23" t="s">
        <v>173</v>
      </c>
      <c r="AB35" s="23" t="s">
        <v>70</v>
      </c>
      <c r="AC35" s="23" t="s">
        <v>342</v>
      </c>
      <c r="AD35" s="23" t="s">
        <v>343</v>
      </c>
    </row>
    <row r="36" spans="1:30" ht="21" customHeight="1">
      <c r="A36" s="23">
        <v>7</v>
      </c>
      <c r="B36" s="15">
        <v>391</v>
      </c>
      <c r="C36" s="22" t="s">
        <v>246</v>
      </c>
      <c r="D36" s="22" t="s">
        <v>347</v>
      </c>
      <c r="E36" s="13" t="s">
        <v>280</v>
      </c>
      <c r="F36" s="14">
        <v>5</v>
      </c>
      <c r="G36" s="21" t="s">
        <v>173</v>
      </c>
      <c r="H36" s="154">
        <v>2.42</v>
      </c>
      <c r="I36" s="25">
        <f t="shared" si="8"/>
        <v>451</v>
      </c>
      <c r="J36" s="159"/>
      <c r="K36" s="25" t="str">
        <f t="shared" si="9"/>
        <v/>
      </c>
      <c r="L36" s="56" t="s">
        <v>491</v>
      </c>
      <c r="N36" s="230"/>
      <c r="O36" s="23">
        <v>391</v>
      </c>
      <c r="P36" s="23" t="s">
        <v>246</v>
      </c>
      <c r="Q36" s="23" t="s">
        <v>347</v>
      </c>
      <c r="S36" s="23" t="s">
        <v>280</v>
      </c>
      <c r="T36" s="23">
        <v>5</v>
      </c>
      <c r="U36" s="23" t="s">
        <v>173</v>
      </c>
      <c r="AB36" s="23" t="s">
        <v>70</v>
      </c>
      <c r="AC36" s="23" t="s">
        <v>348</v>
      </c>
      <c r="AD36" s="23" t="s">
        <v>349</v>
      </c>
    </row>
    <row r="37" spans="1:30" ht="21" customHeight="1">
      <c r="A37" s="23">
        <v>8</v>
      </c>
      <c r="B37" s="15"/>
      <c r="C37" s="12"/>
      <c r="D37" s="22"/>
      <c r="E37" s="13"/>
      <c r="F37" s="14"/>
      <c r="G37" s="21"/>
      <c r="H37" s="154"/>
      <c r="I37" s="25" t="str">
        <f t="shared" si="8"/>
        <v/>
      </c>
      <c r="J37" s="159"/>
      <c r="K37" s="25" t="str">
        <f t="shared" si="9"/>
        <v/>
      </c>
      <c r="L37" s="56" t="str">
        <f t="shared" si="7"/>
        <v/>
      </c>
      <c r="N37" s="230"/>
    </row>
    <row r="38" spans="1:30" ht="21" customHeight="1">
      <c r="A38" s="23">
        <v>9</v>
      </c>
      <c r="B38" s="15"/>
      <c r="C38" s="12"/>
      <c r="D38" s="22"/>
      <c r="E38" s="13"/>
      <c r="F38" s="14"/>
      <c r="G38" s="21"/>
      <c r="H38" s="154"/>
      <c r="I38" s="25" t="str">
        <f t="shared" si="8"/>
        <v/>
      </c>
      <c r="J38" s="159"/>
      <c r="K38" s="25" t="str">
        <f t="shared" si="9"/>
        <v/>
      </c>
      <c r="L38" s="56" t="str">
        <f t="shared" si="7"/>
        <v/>
      </c>
      <c r="N38" s="230"/>
    </row>
    <row r="39" spans="1:30" ht="21" customHeight="1">
      <c r="A39" s="23">
        <v>10</v>
      </c>
      <c r="B39" s="15"/>
      <c r="C39" s="12"/>
      <c r="D39" s="22"/>
      <c r="E39" s="13"/>
      <c r="F39" s="14"/>
      <c r="G39" s="21"/>
      <c r="H39" s="154"/>
      <c r="I39" s="25" t="str">
        <f t="shared" si="8"/>
        <v/>
      </c>
      <c r="J39" s="159"/>
      <c r="K39" s="25" t="str">
        <f t="shared" si="9"/>
        <v/>
      </c>
      <c r="L39" s="56" t="str">
        <f t="shared" si="7"/>
        <v/>
      </c>
      <c r="N39" s="230"/>
    </row>
    <row r="40" spans="1:30" ht="21" hidden="1" customHeight="1">
      <c r="A40" s="23">
        <v>11</v>
      </c>
      <c r="B40" s="15"/>
      <c r="C40" s="12"/>
      <c r="D40" s="22"/>
      <c r="E40" s="13"/>
      <c r="F40" s="14"/>
      <c r="G40" s="21"/>
      <c r="H40" s="154"/>
      <c r="I40" s="25" t="str">
        <f t="shared" si="8"/>
        <v/>
      </c>
      <c r="J40" s="24"/>
      <c r="K40" s="25" t="str">
        <f t="shared" si="9"/>
        <v/>
      </c>
      <c r="L40" s="56" t="str">
        <f t="shared" si="7"/>
        <v/>
      </c>
      <c r="N40" s="230"/>
    </row>
    <row r="41" spans="1:30" ht="21" hidden="1" customHeight="1">
      <c r="A41" s="23">
        <v>12</v>
      </c>
      <c r="B41" s="15"/>
      <c r="C41" s="12"/>
      <c r="D41" s="22"/>
      <c r="E41" s="13"/>
      <c r="F41" s="14"/>
      <c r="G41" s="21"/>
      <c r="H41" s="154"/>
      <c r="I41" s="25" t="str">
        <f t="shared" si="8"/>
        <v/>
      </c>
      <c r="J41" s="24"/>
      <c r="K41" s="25" t="str">
        <f t="shared" si="9"/>
        <v/>
      </c>
      <c r="L41" s="56" t="str">
        <f t="shared" si="7"/>
        <v/>
      </c>
    </row>
    <row r="42" spans="1:30" ht="21" hidden="1" customHeight="1">
      <c r="A42" s="23">
        <v>13</v>
      </c>
      <c r="B42" s="15"/>
      <c r="C42" s="12"/>
      <c r="D42" s="13"/>
      <c r="E42" s="13"/>
      <c r="F42" s="14"/>
      <c r="G42" s="14"/>
      <c r="H42" s="154"/>
      <c r="I42" s="25" t="str">
        <f t="shared" si="8"/>
        <v/>
      </c>
      <c r="J42" s="24"/>
      <c r="K42" s="25" t="str">
        <f t="shared" si="9"/>
        <v/>
      </c>
      <c r="L42" s="56" t="str">
        <f t="shared" si="7"/>
        <v/>
      </c>
    </row>
    <row r="43" spans="1:30" ht="21" hidden="1" customHeight="1">
      <c r="A43" s="23">
        <v>14</v>
      </c>
      <c r="B43" s="15"/>
      <c r="C43" s="12"/>
      <c r="D43" s="13"/>
      <c r="E43" s="13"/>
      <c r="F43" s="14"/>
      <c r="G43" s="14"/>
      <c r="H43" s="154"/>
      <c r="I43" s="25" t="str">
        <f t="shared" si="8"/>
        <v/>
      </c>
      <c r="J43" s="24"/>
      <c r="K43" s="25" t="str">
        <f t="shared" si="9"/>
        <v/>
      </c>
      <c r="L43" s="56" t="str">
        <f t="shared" si="7"/>
        <v/>
      </c>
    </row>
    <row r="44" spans="1:30" ht="21" hidden="1" customHeight="1">
      <c r="A44" s="23">
        <v>15</v>
      </c>
      <c r="B44" s="15"/>
      <c r="C44" s="12"/>
      <c r="D44" s="22"/>
      <c r="E44" s="13"/>
      <c r="F44" s="14"/>
      <c r="G44" s="21"/>
      <c r="H44" s="154"/>
      <c r="I44" s="25" t="str">
        <f t="shared" si="8"/>
        <v/>
      </c>
      <c r="J44" s="24"/>
      <c r="K44" s="25" t="str">
        <f t="shared" si="9"/>
        <v/>
      </c>
      <c r="L44" s="56" t="str">
        <f t="shared" si="7"/>
        <v/>
      </c>
    </row>
    <row r="45" spans="1:30" ht="21" hidden="1" customHeight="1">
      <c r="A45" s="23">
        <v>16</v>
      </c>
      <c r="B45" s="15"/>
      <c r="C45" s="12"/>
      <c r="D45" s="22"/>
      <c r="E45" s="13"/>
      <c r="F45" s="14"/>
      <c r="G45" s="21"/>
      <c r="H45" s="154"/>
      <c r="I45" s="25" t="str">
        <f t="shared" si="8"/>
        <v/>
      </c>
      <c r="J45" s="24"/>
      <c r="K45" s="25" t="str">
        <f t="shared" si="9"/>
        <v/>
      </c>
      <c r="L45" s="56" t="str">
        <f t="shared" si="7"/>
        <v/>
      </c>
    </row>
    <row r="46" spans="1:30" ht="21" hidden="1" customHeight="1">
      <c r="A46" s="23">
        <v>17</v>
      </c>
      <c r="B46" s="15"/>
      <c r="C46" s="12"/>
      <c r="D46" s="22"/>
      <c r="E46" s="13"/>
      <c r="F46" s="14"/>
      <c r="G46" s="21"/>
      <c r="H46" s="154"/>
      <c r="I46" s="25" t="str">
        <f t="shared" si="8"/>
        <v/>
      </c>
      <c r="J46" s="24"/>
      <c r="K46" s="25" t="str">
        <f t="shared" si="9"/>
        <v/>
      </c>
      <c r="L46" s="56" t="str">
        <f t="shared" si="7"/>
        <v/>
      </c>
    </row>
    <row r="47" spans="1:30" ht="21" hidden="1" customHeight="1">
      <c r="A47" s="23">
        <v>18</v>
      </c>
      <c r="B47" s="15"/>
      <c r="C47" s="12"/>
      <c r="D47" s="22"/>
      <c r="E47" s="13"/>
      <c r="F47" s="14"/>
      <c r="G47" s="21"/>
      <c r="H47" s="154"/>
      <c r="I47" s="25" t="str">
        <f t="shared" si="8"/>
        <v/>
      </c>
      <c r="J47" s="24"/>
      <c r="K47" s="25" t="str">
        <f t="shared" si="9"/>
        <v/>
      </c>
      <c r="L47" s="56" t="str">
        <f t="shared" si="7"/>
        <v/>
      </c>
    </row>
    <row r="48" spans="1:30" ht="21" hidden="1" customHeight="1">
      <c r="A48" s="23">
        <v>19</v>
      </c>
      <c r="B48" s="15"/>
      <c r="C48" s="12"/>
      <c r="D48" s="22"/>
      <c r="E48" s="13"/>
      <c r="F48" s="14"/>
      <c r="G48" s="21"/>
      <c r="H48" s="154"/>
      <c r="I48" s="25" t="str">
        <f t="shared" si="8"/>
        <v/>
      </c>
      <c r="J48" s="24"/>
      <c r="K48" s="25" t="str">
        <f t="shared" si="9"/>
        <v/>
      </c>
      <c r="L48" s="56" t="str">
        <f t="shared" si="7"/>
        <v/>
      </c>
    </row>
    <row r="49" spans="1:12" ht="21" hidden="1" customHeight="1">
      <c r="A49" s="23">
        <v>20</v>
      </c>
      <c r="B49" s="15"/>
      <c r="C49" s="12"/>
      <c r="D49" s="22"/>
      <c r="E49" s="13"/>
      <c r="F49" s="14"/>
      <c r="G49" s="21"/>
      <c r="H49" s="154"/>
      <c r="I49" s="25" t="str">
        <f t="shared" si="8"/>
        <v/>
      </c>
      <c r="J49" s="24"/>
      <c r="K49" s="25" t="str">
        <f t="shared" si="9"/>
        <v/>
      </c>
      <c r="L49" s="56" t="str">
        <f t="shared" si="7"/>
        <v/>
      </c>
    </row>
    <row r="50" spans="1:12" ht="22.5" customHeight="1">
      <c r="B50" s="3"/>
      <c r="C50" s="6"/>
      <c r="D50" s="5"/>
      <c r="E50" s="4"/>
      <c r="F50" s="4"/>
      <c r="G50" s="3"/>
      <c r="I50" s="4"/>
      <c r="J50" s="4"/>
      <c r="K50" s="4"/>
      <c r="L50" s="4"/>
    </row>
    <row r="51" spans="1:12">
      <c r="B51" s="3"/>
      <c r="C51" s="6"/>
      <c r="D51" s="4"/>
      <c r="E51" s="4"/>
      <c r="F51" s="4"/>
      <c r="G51" s="3"/>
      <c r="I51" s="4"/>
      <c r="J51" s="4"/>
      <c r="K51" s="4"/>
      <c r="L51" s="4"/>
    </row>
    <row r="52" spans="1:12">
      <c r="B52" s="3"/>
      <c r="C52" s="6"/>
      <c r="D52" s="4"/>
      <c r="E52" s="4"/>
      <c r="F52" s="4"/>
      <c r="G52" s="3"/>
      <c r="I52" s="4"/>
      <c r="J52" s="4"/>
      <c r="K52" s="4"/>
      <c r="L52" s="4"/>
    </row>
    <row r="53" spans="1:12">
      <c r="B53" s="3"/>
      <c r="C53" s="6"/>
      <c r="D53" s="4"/>
      <c r="E53" s="4"/>
      <c r="F53" s="4"/>
      <c r="G53" s="3"/>
      <c r="I53" s="4"/>
      <c r="J53" s="4"/>
      <c r="K53" s="4"/>
      <c r="L53" s="4"/>
    </row>
    <row r="54" spans="1:12">
      <c r="B54" s="3"/>
      <c r="C54" s="6"/>
      <c r="D54" s="4"/>
      <c r="E54" s="4"/>
      <c r="F54" s="4"/>
      <c r="G54" s="3"/>
      <c r="I54" s="4"/>
      <c r="J54" s="4"/>
      <c r="K54" s="4"/>
      <c r="L54" s="4"/>
    </row>
    <row r="55" spans="1:12">
      <c r="B55" s="3"/>
      <c r="C55" s="6"/>
      <c r="D55" s="4"/>
      <c r="E55" s="4"/>
      <c r="F55" s="4"/>
      <c r="G55" s="3"/>
      <c r="I55" s="4"/>
      <c r="J55" s="4"/>
      <c r="K55" s="4"/>
      <c r="L55" s="4"/>
    </row>
    <row r="56" spans="1:12">
      <c r="B56" s="3"/>
      <c r="C56" s="6"/>
      <c r="D56" s="4"/>
      <c r="E56" s="4"/>
      <c r="F56" s="4"/>
      <c r="G56" s="3"/>
      <c r="I56" s="4"/>
      <c r="J56" s="4"/>
      <c r="K56" s="4"/>
      <c r="L56" s="4"/>
    </row>
    <row r="57" spans="1:12">
      <c r="B57" s="3"/>
      <c r="C57" s="6"/>
      <c r="D57" s="4"/>
      <c r="E57" s="4"/>
      <c r="F57" s="4"/>
      <c r="G57" s="3"/>
      <c r="I57" s="4"/>
      <c r="J57" s="4"/>
      <c r="K57" s="4"/>
      <c r="L57" s="4"/>
    </row>
    <row r="58" spans="1:12">
      <c r="B58" s="3"/>
      <c r="C58" s="6"/>
      <c r="D58" s="4"/>
      <c r="E58" s="4"/>
      <c r="F58" s="4"/>
      <c r="G58" s="3"/>
      <c r="I58" s="4"/>
      <c r="J58" s="4"/>
      <c r="K58" s="4"/>
      <c r="L58" s="4"/>
    </row>
    <row r="59" spans="1:12">
      <c r="B59" s="3"/>
      <c r="C59" s="6"/>
      <c r="D59" s="4"/>
      <c r="E59" s="4"/>
      <c r="F59" s="4"/>
      <c r="G59" s="3"/>
      <c r="I59" s="4"/>
      <c r="J59" s="4"/>
      <c r="K59" s="4"/>
      <c r="L59" s="4"/>
    </row>
    <row r="60" spans="1:12">
      <c r="B60" s="3"/>
      <c r="C60" s="6"/>
      <c r="D60" s="4"/>
      <c r="E60" s="4"/>
      <c r="F60" s="4"/>
      <c r="G60" s="3"/>
      <c r="I60" s="4"/>
      <c r="J60" s="4"/>
      <c r="K60" s="4"/>
      <c r="L60" s="4"/>
    </row>
    <row r="61" spans="1:12">
      <c r="B61" s="3"/>
      <c r="C61" s="6"/>
      <c r="D61" s="4"/>
      <c r="E61" s="4"/>
      <c r="F61" s="4"/>
      <c r="G61" s="3"/>
      <c r="I61" s="4"/>
      <c r="J61" s="4"/>
      <c r="K61" s="4"/>
      <c r="L61" s="4"/>
    </row>
    <row r="62" spans="1:12">
      <c r="B62" s="3"/>
      <c r="C62" s="6"/>
      <c r="D62" s="4"/>
      <c r="E62" s="4"/>
      <c r="F62" s="4"/>
      <c r="G62" s="3"/>
      <c r="I62" s="4"/>
      <c r="J62" s="4"/>
      <c r="K62" s="4"/>
      <c r="L62" s="4"/>
    </row>
    <row r="63" spans="1:12">
      <c r="B63" s="3"/>
      <c r="C63" s="6"/>
      <c r="D63" s="4"/>
      <c r="E63" s="4"/>
      <c r="F63" s="4"/>
      <c r="G63" s="3"/>
      <c r="I63" s="4"/>
      <c r="J63" s="4"/>
      <c r="K63" s="4"/>
      <c r="L63" s="4"/>
    </row>
    <row r="64" spans="1:12">
      <c r="B64" s="3"/>
      <c r="C64" s="6"/>
      <c r="D64" s="4"/>
      <c r="E64" s="4"/>
      <c r="F64" s="4"/>
      <c r="G64" s="3"/>
      <c r="I64" s="4"/>
      <c r="J64" s="4"/>
      <c r="K64" s="4"/>
      <c r="L64" s="4"/>
    </row>
    <row r="65" spans="2:12">
      <c r="B65" s="3"/>
      <c r="C65" s="6"/>
      <c r="D65" s="4"/>
      <c r="E65" s="4"/>
      <c r="F65" s="4"/>
      <c r="G65" s="3"/>
      <c r="I65" s="4"/>
      <c r="J65" s="4"/>
      <c r="K65" s="4"/>
      <c r="L65" s="4"/>
    </row>
    <row r="66" spans="2:12">
      <c r="B66" s="3"/>
      <c r="C66" s="6"/>
      <c r="D66" s="4"/>
      <c r="E66" s="4"/>
      <c r="F66" s="4"/>
      <c r="G66" s="3"/>
      <c r="I66" s="4"/>
      <c r="J66" s="4"/>
      <c r="K66" s="4"/>
      <c r="L66" s="4"/>
    </row>
  </sheetData>
  <sheetProtection formatCells="0" formatColumns="0" formatRows="0" insertColumns="0" deleteColumns="0" deleteRows="0"/>
  <mergeCells count="2">
    <mergeCell ref="N29:N40"/>
    <mergeCell ref="N2:N13"/>
  </mergeCells>
  <phoneticPr fontId="15"/>
  <conditionalFormatting sqref="K5:K22">
    <cfRule type="expression" dxfId="92" priority="30" stopIfTrue="1">
      <formula>#REF!="女"</formula>
    </cfRule>
  </conditionalFormatting>
  <conditionalFormatting sqref="G3:G21">
    <cfRule type="expression" dxfId="91" priority="27" stopIfTrue="1">
      <formula>#REF!="女"</formula>
    </cfRule>
  </conditionalFormatting>
  <conditionalFormatting sqref="I5:I22">
    <cfRule type="expression" dxfId="90" priority="26" stopIfTrue="1">
      <formula>#REF!="女"</formula>
    </cfRule>
  </conditionalFormatting>
  <conditionalFormatting sqref="B4">
    <cfRule type="expression" dxfId="89" priority="28" stopIfTrue="1">
      <formula>"BB24=1"</formula>
    </cfRule>
  </conditionalFormatting>
  <conditionalFormatting sqref="H5:H22">
    <cfRule type="expression" dxfId="88" priority="29" stopIfTrue="1">
      <formula>#REF!="女"</formula>
    </cfRule>
  </conditionalFormatting>
  <conditionalFormatting sqref="G22">
    <cfRule type="expression" dxfId="87" priority="25" stopIfTrue="1">
      <formula>#REF!="女"</formula>
    </cfRule>
  </conditionalFormatting>
  <conditionalFormatting sqref="J5:J22">
    <cfRule type="expression" dxfId="86" priority="24" stopIfTrue="1">
      <formula>#REF!="女"</formula>
    </cfRule>
  </conditionalFormatting>
  <conditionalFormatting sqref="L5:L22">
    <cfRule type="expression" dxfId="85" priority="23" stopIfTrue="1">
      <formula>#REF!="女"</formula>
    </cfRule>
  </conditionalFormatting>
  <conditionalFormatting sqref="B31">
    <cfRule type="expression" dxfId="84" priority="21" stopIfTrue="1">
      <formula>"BB24=1"</formula>
    </cfRule>
  </conditionalFormatting>
  <conditionalFormatting sqref="H30:H49 J30:J49">
    <cfRule type="expression" dxfId="83" priority="22" stopIfTrue="1">
      <formula>#REF!="女"</formula>
    </cfRule>
  </conditionalFormatting>
  <conditionalFormatting sqref="L30:L49">
    <cfRule type="expression" dxfId="82" priority="20" stopIfTrue="1">
      <formula>#REF!="女"</formula>
    </cfRule>
  </conditionalFormatting>
  <conditionalFormatting sqref="G30:G49">
    <cfRule type="expression" dxfId="81" priority="19" stopIfTrue="1">
      <formula>#REF!="女"</formula>
    </cfRule>
  </conditionalFormatting>
  <conditionalFormatting sqref="I30:I49">
    <cfRule type="expression" dxfId="80" priority="18" stopIfTrue="1">
      <formula>#REF!="女"</formula>
    </cfRule>
  </conditionalFormatting>
  <conditionalFormatting sqref="K30:K49">
    <cfRule type="expression" dxfId="79" priority="17" stopIfTrue="1">
      <formula>#REF!="女"</formula>
    </cfRule>
  </conditionalFormatting>
  <conditionalFormatting sqref="K3">
    <cfRule type="expression" dxfId="78" priority="12" stopIfTrue="1">
      <formula>#REF!="女"</formula>
    </cfRule>
  </conditionalFormatting>
  <conditionalFormatting sqref="H3">
    <cfRule type="expression" dxfId="77" priority="11" stopIfTrue="1">
      <formula>#REF!="女"</formula>
    </cfRule>
  </conditionalFormatting>
  <conditionalFormatting sqref="J3">
    <cfRule type="expression" dxfId="76" priority="10" stopIfTrue="1">
      <formula>#REF!="女"</formula>
    </cfRule>
  </conditionalFormatting>
  <conditionalFormatting sqref="L3">
    <cfRule type="expression" dxfId="75" priority="9" stopIfTrue="1">
      <formula>#REF!="女"</formula>
    </cfRule>
  </conditionalFormatting>
  <conditionalFormatting sqref="I3">
    <cfRule type="expression" dxfId="74" priority="8" stopIfTrue="1">
      <formula>#REF!="女"</formula>
    </cfRule>
  </conditionalFormatting>
  <conditionalFormatting sqref="K4">
    <cfRule type="expression" dxfId="73" priority="7" stopIfTrue="1">
      <formula>#REF!="女"</formula>
    </cfRule>
  </conditionalFormatting>
  <conditionalFormatting sqref="J4">
    <cfRule type="expression" dxfId="72" priority="5" stopIfTrue="1">
      <formula>#REF!="女"</formula>
    </cfRule>
  </conditionalFormatting>
  <conditionalFormatting sqref="L4">
    <cfRule type="expression" dxfId="71" priority="4" stopIfTrue="1">
      <formula>#REF!="女"</formula>
    </cfRule>
  </conditionalFormatting>
  <conditionalFormatting sqref="H4">
    <cfRule type="expression" dxfId="70" priority="2" stopIfTrue="1">
      <formula>#REF!="女"</formula>
    </cfRule>
  </conditionalFormatting>
  <conditionalFormatting sqref="I4">
    <cfRule type="expression" dxfId="69" priority="1" stopIfTrue="1">
      <formula>#REF!="女"</formula>
    </cfRule>
  </conditionalFormatting>
  <dataValidations count="5">
    <dataValidation type="list" allowBlank="1" showErrorMessage="1" sqref="G3:G14 G30:G41" xr:uid="{00000000-0002-0000-0B00-000000000000}">
      <formula1>#REF!</formula1>
    </dataValidation>
    <dataValidation imeMode="hiragana" allowBlank="1" showInputMessage="1" showErrorMessage="1" sqref="C3:C14 C30:C41" xr:uid="{00000000-0002-0000-0B00-000001000000}"/>
    <dataValidation imeMode="halfAlpha" allowBlank="1" showInputMessage="1" showErrorMessage="1" sqref="B3:B14 B30:B41" xr:uid="{00000000-0002-0000-0B00-000002000000}"/>
    <dataValidation imeMode="halfKatakana" allowBlank="1" showInputMessage="1" showErrorMessage="1" sqref="D3:E14 D30:E41" xr:uid="{00000000-0002-0000-0B00-000003000000}"/>
    <dataValidation type="list" allowBlank="1" showInputMessage="1" showErrorMessage="1" sqref="F16:G17 F3:G14 F43:G44 F30:G41" xr:uid="{00000000-0002-0000-0B00-000004000000}">
      <formula1>#REF!</formula1>
    </dataValidation>
  </dataValidations>
  <printOptions horizontalCentered="1"/>
  <pageMargins left="0.70866141732283472" right="0.70866141732283472" top="0.35433070866141736" bottom="0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43"/>
  <sheetViews>
    <sheetView view="pageBreakPreview" zoomScaleNormal="100" zoomScaleSheetLayoutView="100" workbookViewId="0">
      <selection activeCell="I11" sqref="I11"/>
    </sheetView>
  </sheetViews>
  <sheetFormatPr defaultColWidth="9" defaultRowHeight="13.2"/>
  <cols>
    <col min="1" max="1" width="10" style="32" customWidth="1"/>
    <col min="2" max="2" width="4.33203125" style="28" customWidth="1"/>
    <col min="3" max="3" width="0.44140625" style="28" customWidth="1"/>
    <col min="4" max="4" width="8.44140625" style="28" bestFit="1" customWidth="1"/>
    <col min="5" max="5" width="14.77734375" style="29" customWidth="1"/>
    <col min="6" max="6" width="13.109375" style="63" customWidth="1"/>
    <col min="7" max="7" width="12.77734375" style="28" customWidth="1"/>
    <col min="8" max="8" width="5.21875" style="61" customWidth="1"/>
    <col min="9" max="9" width="12.44140625" style="68" customWidth="1"/>
    <col min="10" max="10" width="0.44140625" style="31" customWidth="1"/>
    <col min="11" max="11" width="5.6640625" style="28" customWidth="1"/>
    <col min="12" max="12" width="9" style="32"/>
    <col min="13" max="13" width="2.33203125" style="32" customWidth="1"/>
    <col min="14" max="32" width="9" style="23"/>
    <col min="33" max="16384" width="9" style="32"/>
  </cols>
  <sheetData>
    <row r="1" spans="1:32" ht="20.25" customHeight="1">
      <c r="A1" s="27" t="s">
        <v>40</v>
      </c>
    </row>
    <row r="2" spans="1:32" ht="20.25" customHeight="1"/>
    <row r="3" spans="1:32" ht="20.25" customHeight="1">
      <c r="A3" s="32" t="s">
        <v>6</v>
      </c>
      <c r="B3" s="29" t="s">
        <v>7</v>
      </c>
      <c r="C3" s="29"/>
      <c r="D3" s="28" t="s">
        <v>8</v>
      </c>
      <c r="E3" s="29" t="s">
        <v>9</v>
      </c>
      <c r="G3" s="28" t="s">
        <v>10</v>
      </c>
      <c r="H3" s="61" t="s">
        <v>11</v>
      </c>
      <c r="I3" s="68" t="s">
        <v>12</v>
      </c>
      <c r="K3" s="28" t="s">
        <v>13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20.25" customHeight="1">
      <c r="A4" s="32" t="s">
        <v>485</v>
      </c>
      <c r="B4" s="28">
        <v>3</v>
      </c>
      <c r="C4" s="47"/>
      <c r="D4" s="73">
        <v>842</v>
      </c>
      <c r="E4" s="77" t="s">
        <v>262</v>
      </c>
      <c r="F4" s="74" t="s">
        <v>331</v>
      </c>
      <c r="G4" s="80" t="s">
        <v>280</v>
      </c>
      <c r="H4" s="76">
        <v>5</v>
      </c>
      <c r="I4" s="227">
        <v>17.899999999999999</v>
      </c>
      <c r="K4" s="36">
        <v>1</v>
      </c>
      <c r="N4" s="103" t="s">
        <v>48</v>
      </c>
      <c r="O4" s="104" t="s">
        <v>55</v>
      </c>
      <c r="P4" s="103" t="s">
        <v>41</v>
      </c>
      <c r="Q4" s="103" t="s">
        <v>49</v>
      </c>
      <c r="R4" s="103" t="s">
        <v>42</v>
      </c>
      <c r="S4" s="103" t="s">
        <v>11</v>
      </c>
      <c r="T4" s="103" t="s">
        <v>43</v>
      </c>
      <c r="U4" s="103"/>
      <c r="V4" s="105" t="s">
        <v>44</v>
      </c>
      <c r="W4" s="106" t="s">
        <v>45</v>
      </c>
      <c r="X4" s="107" t="s">
        <v>46</v>
      </c>
      <c r="Y4" s="108" t="s">
        <v>51</v>
      </c>
      <c r="Z4" s="109" t="s">
        <v>52</v>
      </c>
      <c r="AA4" s="107" t="s">
        <v>47</v>
      </c>
      <c r="AB4" s="108" t="s">
        <v>53</v>
      </c>
      <c r="AC4" s="109" t="s">
        <v>54</v>
      </c>
      <c r="AD4" s="109" t="s">
        <v>54</v>
      </c>
      <c r="AE4" s="103" t="s">
        <v>50</v>
      </c>
    </row>
    <row r="5" spans="1:32" ht="20.25" customHeight="1">
      <c r="B5" s="28">
        <v>4</v>
      </c>
      <c r="C5" s="47"/>
      <c r="D5" s="73">
        <v>414</v>
      </c>
      <c r="E5" s="74" t="s">
        <v>259</v>
      </c>
      <c r="F5" s="74" t="s">
        <v>333</v>
      </c>
      <c r="G5" s="80" t="s">
        <v>280</v>
      </c>
      <c r="H5" s="76">
        <v>5</v>
      </c>
      <c r="I5" s="226">
        <v>20.32</v>
      </c>
      <c r="K5" s="36">
        <v>2</v>
      </c>
      <c r="N5" s="102">
        <v>1</v>
      </c>
      <c r="O5" s="97">
        <v>96</v>
      </c>
      <c r="P5" s="97" t="s">
        <v>174</v>
      </c>
      <c r="Q5" s="97" t="s">
        <v>325</v>
      </c>
      <c r="R5" s="97" t="s">
        <v>350</v>
      </c>
      <c r="S5" s="98">
        <v>6</v>
      </c>
      <c r="T5" s="97" t="s">
        <v>173</v>
      </c>
      <c r="U5" s="98"/>
      <c r="V5" s="99"/>
      <c r="W5" s="100"/>
      <c r="X5" s="99" t="s">
        <v>70</v>
      </c>
      <c r="Y5" s="100"/>
      <c r="Z5" s="101"/>
      <c r="AA5" s="99"/>
      <c r="AB5" s="100"/>
      <c r="AC5" s="101"/>
      <c r="AD5" s="101"/>
      <c r="AE5" s="97"/>
    </row>
    <row r="6" spans="1:32" ht="20.25" customHeight="1">
      <c r="B6" s="28">
        <v>5</v>
      </c>
      <c r="C6" s="47"/>
      <c r="D6" s="73">
        <v>100</v>
      </c>
      <c r="E6" s="74" t="s">
        <v>182</v>
      </c>
      <c r="F6" s="74" t="s">
        <v>327</v>
      </c>
      <c r="G6" s="80" t="s">
        <v>350</v>
      </c>
      <c r="H6" s="76">
        <v>5</v>
      </c>
      <c r="I6" s="226">
        <v>21.77</v>
      </c>
      <c r="K6" s="36">
        <v>3</v>
      </c>
      <c r="N6" s="102">
        <v>2</v>
      </c>
      <c r="O6" s="97">
        <v>97</v>
      </c>
      <c r="P6" s="97" t="s">
        <v>178</v>
      </c>
      <c r="Q6" s="97" t="s">
        <v>326</v>
      </c>
      <c r="R6" s="97" t="s">
        <v>350</v>
      </c>
      <c r="S6" s="98">
        <v>5</v>
      </c>
      <c r="T6" s="97" t="s">
        <v>173</v>
      </c>
      <c r="U6" s="98"/>
      <c r="V6" s="99"/>
      <c r="W6" s="100"/>
      <c r="X6" s="99" t="s">
        <v>70</v>
      </c>
      <c r="Y6" s="100"/>
      <c r="Z6" s="101"/>
      <c r="AA6" s="99"/>
      <c r="AB6" s="100"/>
      <c r="AC6" s="101"/>
      <c r="AD6" s="101"/>
      <c r="AE6" s="97"/>
    </row>
    <row r="7" spans="1:32" ht="20.25" customHeight="1">
      <c r="B7" s="28">
        <v>6</v>
      </c>
      <c r="C7" s="47"/>
      <c r="D7" s="73"/>
      <c r="E7" s="74"/>
      <c r="F7" s="74"/>
      <c r="G7" s="80"/>
      <c r="H7" s="76"/>
      <c r="I7" s="226"/>
      <c r="K7" s="37"/>
      <c r="N7" s="102">
        <v>3</v>
      </c>
      <c r="O7" s="97">
        <v>100</v>
      </c>
      <c r="P7" s="97" t="s">
        <v>182</v>
      </c>
      <c r="Q7" s="97" t="s">
        <v>327</v>
      </c>
      <c r="R7" s="97" t="s">
        <v>350</v>
      </c>
      <c r="S7" s="98">
        <v>5</v>
      </c>
      <c r="T7" s="97" t="s">
        <v>173</v>
      </c>
      <c r="U7" s="98"/>
      <c r="V7" s="99"/>
      <c r="W7" s="100"/>
      <c r="X7" s="99" t="s">
        <v>70</v>
      </c>
      <c r="Y7" s="100"/>
      <c r="Z7" s="101"/>
      <c r="AA7" s="99"/>
      <c r="AB7" s="100"/>
      <c r="AC7" s="101"/>
      <c r="AD7" s="101"/>
      <c r="AE7" s="97"/>
    </row>
    <row r="8" spans="1:32" ht="20.25" customHeight="1">
      <c r="D8" s="38"/>
      <c r="E8" s="39"/>
      <c r="F8" s="66"/>
      <c r="G8" s="38"/>
      <c r="H8" s="40"/>
      <c r="N8" s="102">
        <v>4</v>
      </c>
      <c r="O8" s="97">
        <v>413</v>
      </c>
      <c r="P8" s="97" t="s">
        <v>264</v>
      </c>
      <c r="Q8" s="97" t="s">
        <v>328</v>
      </c>
      <c r="R8" s="97" t="s">
        <v>280</v>
      </c>
      <c r="S8" s="98">
        <v>5</v>
      </c>
      <c r="T8" s="97" t="s">
        <v>173</v>
      </c>
      <c r="U8" s="98"/>
      <c r="V8" s="99"/>
      <c r="W8" s="100"/>
      <c r="X8" s="99" t="s">
        <v>70</v>
      </c>
      <c r="Y8" s="100" t="s">
        <v>329</v>
      </c>
      <c r="Z8" s="101" t="s">
        <v>330</v>
      </c>
      <c r="AA8" s="99"/>
      <c r="AB8" s="100"/>
      <c r="AC8" s="101"/>
      <c r="AD8" s="101"/>
      <c r="AE8" s="97"/>
    </row>
    <row r="9" spans="1:32" ht="20.25" customHeight="1">
      <c r="A9" s="32" t="s">
        <v>15</v>
      </c>
      <c r="B9" s="29" t="s">
        <v>7</v>
      </c>
      <c r="C9" s="29"/>
      <c r="D9" s="28" t="s">
        <v>8</v>
      </c>
      <c r="E9" s="29" t="s">
        <v>9</v>
      </c>
      <c r="G9" s="28" t="s">
        <v>10</v>
      </c>
      <c r="H9" s="61" t="s">
        <v>11</v>
      </c>
      <c r="I9" s="68" t="s">
        <v>12</v>
      </c>
      <c r="K9" s="28" t="s">
        <v>13</v>
      </c>
      <c r="N9" s="102">
        <v>5</v>
      </c>
      <c r="O9" s="97">
        <v>842</v>
      </c>
      <c r="P9" s="97" t="s">
        <v>262</v>
      </c>
      <c r="Q9" s="97" t="s">
        <v>331</v>
      </c>
      <c r="R9" s="97" t="s">
        <v>280</v>
      </c>
      <c r="S9" s="98">
        <v>5</v>
      </c>
      <c r="T9" s="97" t="s">
        <v>173</v>
      </c>
      <c r="U9" s="98"/>
      <c r="V9" s="99"/>
      <c r="W9" s="100"/>
      <c r="X9" s="99" t="s">
        <v>70</v>
      </c>
      <c r="Y9" s="100" t="s">
        <v>332</v>
      </c>
      <c r="Z9" s="101" t="s">
        <v>330</v>
      </c>
      <c r="AA9" s="99"/>
      <c r="AB9" s="100"/>
      <c r="AC9" s="101"/>
      <c r="AD9" s="101"/>
      <c r="AE9" s="97"/>
    </row>
    <row r="10" spans="1:32" ht="20.25" customHeight="1">
      <c r="A10" s="32" t="s">
        <v>486</v>
      </c>
      <c r="B10" s="28">
        <v>3</v>
      </c>
      <c r="C10" s="47"/>
      <c r="D10" s="73">
        <v>413</v>
      </c>
      <c r="E10" s="74" t="s">
        <v>264</v>
      </c>
      <c r="F10" s="74" t="s">
        <v>328</v>
      </c>
      <c r="G10" s="80" t="s">
        <v>280</v>
      </c>
      <c r="H10" s="76">
        <v>5</v>
      </c>
      <c r="I10" s="227">
        <v>16.03</v>
      </c>
      <c r="K10" s="36">
        <v>1</v>
      </c>
      <c r="N10" s="102">
        <v>6</v>
      </c>
      <c r="O10" s="97">
        <v>414</v>
      </c>
      <c r="P10" s="97" t="s">
        <v>259</v>
      </c>
      <c r="Q10" s="97" t="s">
        <v>333</v>
      </c>
      <c r="R10" s="97" t="s">
        <v>280</v>
      </c>
      <c r="S10" s="98">
        <v>5</v>
      </c>
      <c r="T10" s="97" t="s">
        <v>173</v>
      </c>
      <c r="U10" s="98"/>
      <c r="V10" s="99"/>
      <c r="W10" s="100"/>
      <c r="X10" s="99" t="s">
        <v>70</v>
      </c>
      <c r="Y10" s="100" t="s">
        <v>332</v>
      </c>
      <c r="Z10" s="101" t="s">
        <v>334</v>
      </c>
      <c r="AA10" s="99"/>
      <c r="AB10" s="100"/>
      <c r="AC10" s="101"/>
      <c r="AD10" s="101"/>
      <c r="AE10" s="97"/>
    </row>
    <row r="11" spans="1:32" ht="20.25" customHeight="1">
      <c r="B11" s="28">
        <v>4</v>
      </c>
      <c r="C11" s="47"/>
      <c r="D11" s="73">
        <v>392</v>
      </c>
      <c r="E11" s="77" t="s">
        <v>242</v>
      </c>
      <c r="F11" s="74" t="s">
        <v>335</v>
      </c>
      <c r="G11" s="80" t="s">
        <v>280</v>
      </c>
      <c r="H11" s="76">
        <v>6</v>
      </c>
      <c r="I11" s="226">
        <v>18.71</v>
      </c>
      <c r="K11" s="36">
        <v>3</v>
      </c>
      <c r="N11" s="102">
        <v>7</v>
      </c>
      <c r="O11" s="97">
        <v>392</v>
      </c>
      <c r="P11" s="97" t="s">
        <v>242</v>
      </c>
      <c r="Q11" s="97" t="s">
        <v>335</v>
      </c>
      <c r="R11" s="97" t="s">
        <v>280</v>
      </c>
      <c r="S11" s="98">
        <v>6</v>
      </c>
      <c r="T11" s="97" t="s">
        <v>173</v>
      </c>
      <c r="U11" s="98"/>
      <c r="V11" s="99"/>
      <c r="W11" s="100"/>
      <c r="X11" s="99" t="s">
        <v>70</v>
      </c>
      <c r="Y11" s="100" t="s">
        <v>294</v>
      </c>
      <c r="Z11" s="101" t="s">
        <v>336</v>
      </c>
      <c r="AA11" s="99"/>
      <c r="AB11" s="100"/>
      <c r="AC11" s="101"/>
      <c r="AD11" s="101"/>
      <c r="AE11" s="97"/>
    </row>
    <row r="12" spans="1:32" ht="20.25" customHeight="1">
      <c r="B12" s="28">
        <v>5</v>
      </c>
      <c r="C12" s="47"/>
      <c r="D12" s="73">
        <v>96</v>
      </c>
      <c r="E12" s="74" t="s">
        <v>174</v>
      </c>
      <c r="F12" s="74" t="s">
        <v>325</v>
      </c>
      <c r="G12" s="80" t="s">
        <v>350</v>
      </c>
      <c r="H12" s="76">
        <v>6</v>
      </c>
      <c r="I12" s="226">
        <v>17.649999999999999</v>
      </c>
      <c r="K12" s="36">
        <v>2</v>
      </c>
      <c r="N12" s="102">
        <v>8</v>
      </c>
      <c r="O12" s="97"/>
      <c r="P12" s="97"/>
      <c r="Q12" s="97"/>
      <c r="R12" s="97"/>
      <c r="S12" s="98"/>
      <c r="T12" s="97"/>
      <c r="U12" s="98"/>
      <c r="V12" s="99"/>
      <c r="W12" s="100"/>
      <c r="X12" s="99"/>
      <c r="Y12" s="100"/>
      <c r="Z12" s="101"/>
      <c r="AA12" s="99"/>
      <c r="AB12" s="100"/>
      <c r="AC12" s="101"/>
      <c r="AD12" s="101"/>
      <c r="AE12" s="97"/>
    </row>
    <row r="13" spans="1:32" ht="20.25" customHeight="1">
      <c r="B13" s="28">
        <v>6</v>
      </c>
      <c r="C13" s="47"/>
      <c r="D13" s="73">
        <v>97</v>
      </c>
      <c r="E13" s="74" t="s">
        <v>178</v>
      </c>
      <c r="F13" s="74" t="s">
        <v>482</v>
      </c>
      <c r="G13" s="80" t="s">
        <v>350</v>
      </c>
      <c r="H13" s="76">
        <v>5</v>
      </c>
      <c r="I13" s="226">
        <v>21.28</v>
      </c>
      <c r="K13" s="36">
        <v>4</v>
      </c>
      <c r="N13" s="102">
        <v>9</v>
      </c>
      <c r="O13" s="97"/>
      <c r="P13" s="97"/>
      <c r="Q13" s="97"/>
      <c r="R13" s="97"/>
      <c r="S13" s="98"/>
      <c r="T13" s="97"/>
      <c r="U13" s="98"/>
      <c r="V13" s="99"/>
      <c r="W13" s="100"/>
      <c r="X13" s="99"/>
      <c r="Y13" s="100"/>
      <c r="Z13" s="101"/>
      <c r="AA13" s="99"/>
      <c r="AB13" s="100"/>
      <c r="AC13" s="101"/>
      <c r="AD13" s="101"/>
      <c r="AE13" s="97"/>
    </row>
    <row r="14" spans="1:32" ht="20.25" customHeight="1">
      <c r="N14" s="102">
        <v>10</v>
      </c>
      <c r="O14" s="97"/>
      <c r="P14" s="97"/>
      <c r="Q14" s="97"/>
      <c r="R14" s="97"/>
      <c r="S14" s="98"/>
      <c r="T14" s="97"/>
      <c r="U14" s="98"/>
      <c r="V14" s="99"/>
      <c r="W14" s="100"/>
      <c r="X14" s="99"/>
      <c r="Y14" s="100"/>
      <c r="Z14" s="101"/>
      <c r="AA14" s="99"/>
      <c r="AB14" s="100"/>
      <c r="AC14" s="101"/>
      <c r="AD14" s="101"/>
      <c r="AE14" s="97"/>
    </row>
    <row r="15" spans="1:32" ht="20.25" customHeight="1">
      <c r="A15" s="32" t="s">
        <v>16</v>
      </c>
      <c r="B15" s="29" t="s">
        <v>7</v>
      </c>
      <c r="C15" s="29"/>
      <c r="D15" s="28" t="s">
        <v>8</v>
      </c>
      <c r="E15" s="29" t="s">
        <v>9</v>
      </c>
      <c r="G15" s="28" t="s">
        <v>10</v>
      </c>
      <c r="H15" s="61" t="s">
        <v>11</v>
      </c>
      <c r="I15" s="68" t="s">
        <v>12</v>
      </c>
      <c r="K15" s="28" t="s">
        <v>13</v>
      </c>
      <c r="N15" s="102">
        <v>11</v>
      </c>
      <c r="O15" s="97"/>
      <c r="P15" s="97"/>
      <c r="Q15" s="97"/>
      <c r="R15" s="97"/>
      <c r="S15" s="98"/>
      <c r="T15" s="97"/>
      <c r="U15" s="98"/>
      <c r="V15" s="99"/>
      <c r="W15" s="100"/>
      <c r="X15" s="99"/>
      <c r="Y15" s="100"/>
      <c r="Z15" s="101"/>
      <c r="AA15" s="99"/>
      <c r="AB15" s="100"/>
      <c r="AC15" s="101"/>
      <c r="AD15" s="101"/>
      <c r="AE15" s="97"/>
    </row>
    <row r="16" spans="1:32" ht="20.25" customHeight="1">
      <c r="A16" s="32" t="s">
        <v>38</v>
      </c>
      <c r="B16" s="28">
        <v>3</v>
      </c>
      <c r="D16" s="73"/>
      <c r="E16" s="74"/>
      <c r="F16" s="74"/>
      <c r="G16" s="80"/>
      <c r="H16" s="76"/>
      <c r="I16" s="70"/>
      <c r="K16" s="36"/>
      <c r="N16" s="102">
        <v>12</v>
      </c>
      <c r="O16" s="97"/>
      <c r="P16" s="97"/>
      <c r="Q16" s="97"/>
      <c r="R16" s="97"/>
      <c r="S16" s="98"/>
      <c r="T16" s="97"/>
      <c r="U16" s="98"/>
      <c r="V16" s="99"/>
      <c r="W16" s="100"/>
      <c r="X16" s="99"/>
      <c r="Y16" s="100"/>
      <c r="Z16" s="101"/>
      <c r="AA16" s="99"/>
      <c r="AB16" s="100"/>
      <c r="AC16" s="101"/>
      <c r="AD16" s="101"/>
      <c r="AE16" s="97"/>
    </row>
    <row r="17" spans="1:31" ht="20.25" customHeight="1">
      <c r="B17" s="28">
        <v>4</v>
      </c>
      <c r="D17" s="73"/>
      <c r="E17" s="74"/>
      <c r="F17" s="74"/>
      <c r="G17" s="80"/>
      <c r="H17" s="76"/>
      <c r="I17" s="70"/>
      <c r="K17" s="36"/>
      <c r="N17" s="102">
        <v>13</v>
      </c>
      <c r="O17" s="97"/>
      <c r="P17" s="97"/>
      <c r="Q17" s="97"/>
      <c r="R17" s="97"/>
      <c r="S17" s="98"/>
      <c r="T17" s="97"/>
      <c r="U17" s="98"/>
      <c r="V17" s="99"/>
      <c r="W17" s="100"/>
      <c r="X17" s="99"/>
      <c r="Y17" s="100"/>
      <c r="Z17" s="101"/>
      <c r="AA17" s="99"/>
      <c r="AB17" s="100"/>
      <c r="AC17" s="101"/>
      <c r="AD17" s="101"/>
      <c r="AE17" s="97"/>
    </row>
    <row r="18" spans="1:31" ht="20.25" customHeight="1">
      <c r="B18" s="28">
        <v>5</v>
      </c>
      <c r="D18" s="73"/>
      <c r="E18" s="74"/>
      <c r="F18" s="74"/>
      <c r="G18" s="80"/>
      <c r="H18" s="76"/>
      <c r="I18" s="70"/>
      <c r="K18" s="36"/>
      <c r="N18" s="102">
        <v>14</v>
      </c>
      <c r="O18" s="97"/>
      <c r="P18" s="97"/>
      <c r="Q18" s="97"/>
      <c r="R18" s="97"/>
      <c r="S18" s="98"/>
      <c r="T18" s="97"/>
      <c r="U18" s="98"/>
      <c r="V18" s="99"/>
      <c r="W18" s="100"/>
      <c r="X18" s="99"/>
      <c r="Y18" s="100"/>
      <c r="Z18" s="101"/>
      <c r="AA18" s="99"/>
      <c r="AB18" s="100"/>
      <c r="AC18" s="101"/>
      <c r="AD18" s="101"/>
      <c r="AE18" s="97"/>
    </row>
    <row r="19" spans="1:31" ht="20.25" customHeight="1">
      <c r="B19" s="28">
        <v>6</v>
      </c>
      <c r="D19" s="73"/>
      <c r="E19" s="74"/>
      <c r="F19" s="74"/>
      <c r="G19" s="80"/>
      <c r="H19" s="76"/>
      <c r="I19" s="71"/>
      <c r="K19" s="36"/>
      <c r="N19" s="102">
        <v>15</v>
      </c>
      <c r="O19" s="97"/>
      <c r="P19" s="97"/>
      <c r="Q19" s="97"/>
      <c r="R19" s="97"/>
      <c r="S19" s="98"/>
      <c r="T19" s="97"/>
      <c r="U19" s="98"/>
      <c r="V19" s="99"/>
      <c r="W19" s="100"/>
      <c r="X19" s="99"/>
      <c r="Y19" s="100"/>
      <c r="Z19" s="101"/>
      <c r="AA19" s="99"/>
      <c r="AB19" s="100"/>
      <c r="AC19" s="101"/>
      <c r="AD19" s="101"/>
      <c r="AE19" s="97"/>
    </row>
    <row r="20" spans="1:31" ht="20.25" customHeight="1">
      <c r="N20" s="102">
        <v>16</v>
      </c>
      <c r="O20" s="97"/>
      <c r="P20" s="97"/>
      <c r="Q20" s="97"/>
      <c r="R20" s="97"/>
      <c r="S20" s="98"/>
      <c r="T20" s="97"/>
      <c r="U20" s="98"/>
      <c r="V20" s="99"/>
      <c r="W20" s="100"/>
      <c r="X20" s="99"/>
      <c r="Y20" s="100"/>
      <c r="Z20" s="101"/>
      <c r="AA20" s="99"/>
      <c r="AB20" s="100"/>
      <c r="AC20" s="101"/>
      <c r="AD20" s="101"/>
      <c r="AE20" s="97"/>
    </row>
    <row r="21" spans="1:31" ht="20.25" customHeight="1">
      <c r="A21" s="32" t="s">
        <v>39</v>
      </c>
      <c r="B21" s="29" t="s">
        <v>7</v>
      </c>
      <c r="C21" s="29"/>
      <c r="D21" s="28" t="s">
        <v>8</v>
      </c>
      <c r="E21" s="29" t="s">
        <v>9</v>
      </c>
      <c r="G21" s="28" t="s">
        <v>10</v>
      </c>
      <c r="H21" s="61" t="s">
        <v>11</v>
      </c>
      <c r="I21" s="68" t="s">
        <v>12</v>
      </c>
      <c r="K21" s="28" t="s">
        <v>13</v>
      </c>
      <c r="N21" s="102">
        <v>17</v>
      </c>
      <c r="O21" s="97"/>
      <c r="P21" s="97"/>
      <c r="Q21" s="97"/>
      <c r="R21" s="97"/>
      <c r="S21" s="98"/>
      <c r="T21" s="97"/>
      <c r="U21" s="98"/>
      <c r="V21" s="99"/>
      <c r="W21" s="100"/>
      <c r="X21" s="99"/>
      <c r="Y21" s="100"/>
      <c r="Z21" s="101"/>
      <c r="AA21" s="99"/>
      <c r="AB21" s="100"/>
      <c r="AC21" s="101"/>
      <c r="AD21" s="101"/>
      <c r="AE21" s="97"/>
    </row>
    <row r="22" spans="1:31" ht="20.25" customHeight="1">
      <c r="A22" s="32" t="s">
        <v>38</v>
      </c>
      <c r="B22" s="28">
        <v>3</v>
      </c>
      <c r="D22" s="73"/>
      <c r="E22" s="74"/>
      <c r="F22" s="74"/>
      <c r="G22" s="80"/>
      <c r="H22" s="76"/>
      <c r="I22" s="70"/>
      <c r="K22" s="36"/>
      <c r="N22" s="102">
        <v>18</v>
      </c>
      <c r="O22" s="97"/>
      <c r="P22" s="97"/>
      <c r="Q22" s="97"/>
      <c r="R22" s="97"/>
      <c r="S22" s="98"/>
      <c r="T22" s="97"/>
      <c r="U22" s="98"/>
      <c r="V22" s="99"/>
      <c r="W22" s="100"/>
      <c r="X22" s="99"/>
      <c r="Y22" s="100"/>
      <c r="Z22" s="101"/>
      <c r="AA22" s="99"/>
      <c r="AB22" s="100"/>
      <c r="AC22" s="101"/>
      <c r="AD22" s="101"/>
      <c r="AE22" s="97"/>
    </row>
    <row r="23" spans="1:31" ht="20.25" customHeight="1">
      <c r="B23" s="28">
        <v>4</v>
      </c>
      <c r="D23" s="73"/>
      <c r="E23" s="74"/>
      <c r="F23" s="74"/>
      <c r="G23" s="80"/>
      <c r="H23" s="76"/>
      <c r="I23" s="70"/>
      <c r="K23" s="36"/>
      <c r="N23" s="102">
        <v>19</v>
      </c>
      <c r="O23" s="97"/>
      <c r="P23" s="97"/>
      <c r="Q23" s="97"/>
      <c r="R23" s="97"/>
      <c r="S23" s="98"/>
      <c r="T23" s="97"/>
      <c r="U23" s="98"/>
      <c r="V23" s="99"/>
      <c r="W23" s="100"/>
      <c r="X23" s="99"/>
      <c r="Y23" s="100"/>
      <c r="Z23" s="101"/>
      <c r="AA23" s="99"/>
      <c r="AB23" s="100"/>
      <c r="AC23" s="101"/>
      <c r="AD23" s="101"/>
      <c r="AE23" s="97"/>
    </row>
    <row r="24" spans="1:31" ht="20.25" customHeight="1">
      <c r="B24" s="28">
        <v>5</v>
      </c>
      <c r="D24" s="73"/>
      <c r="E24" s="74"/>
      <c r="F24" s="74"/>
      <c r="G24" s="80"/>
      <c r="H24" s="76"/>
      <c r="I24" s="70"/>
      <c r="K24" s="36"/>
      <c r="N24" s="102">
        <v>20</v>
      </c>
      <c r="O24" s="97"/>
      <c r="P24" s="97"/>
      <c r="Q24" s="97"/>
      <c r="R24" s="97"/>
      <c r="S24" s="98"/>
      <c r="T24" s="97"/>
      <c r="U24" s="98"/>
      <c r="V24" s="99"/>
      <c r="W24" s="100"/>
      <c r="X24" s="99"/>
      <c r="Y24" s="100"/>
      <c r="Z24" s="101"/>
      <c r="AA24" s="99"/>
      <c r="AB24" s="100"/>
      <c r="AC24" s="101"/>
      <c r="AD24" s="101"/>
      <c r="AE24" s="97"/>
    </row>
    <row r="25" spans="1:31" ht="20.25" customHeight="1">
      <c r="B25" s="28">
        <v>6</v>
      </c>
      <c r="D25" s="73"/>
      <c r="E25" s="74"/>
      <c r="F25" s="74"/>
      <c r="G25" s="80"/>
      <c r="H25" s="76"/>
      <c r="I25" s="71"/>
      <c r="K25" s="36"/>
      <c r="N25" s="102">
        <v>21</v>
      </c>
      <c r="O25" s="97"/>
      <c r="P25" s="97"/>
      <c r="Q25" s="97"/>
      <c r="R25" s="97"/>
      <c r="S25" s="98"/>
      <c r="T25" s="97"/>
      <c r="U25" s="98"/>
      <c r="V25" s="99"/>
      <c r="W25" s="100"/>
      <c r="X25" s="99"/>
      <c r="Y25" s="100"/>
      <c r="Z25" s="101"/>
      <c r="AA25" s="99"/>
      <c r="AB25" s="100"/>
      <c r="AC25" s="101"/>
      <c r="AD25" s="101"/>
      <c r="AE25" s="97"/>
    </row>
    <row r="26" spans="1:31" ht="20.25" customHeight="1">
      <c r="D26" s="32"/>
      <c r="F26" s="65"/>
      <c r="G26" s="61"/>
      <c r="I26" s="69"/>
      <c r="J26" s="41"/>
      <c r="K26" s="32"/>
      <c r="N26" s="102">
        <v>22</v>
      </c>
      <c r="O26" s="97"/>
      <c r="P26" s="97"/>
      <c r="Q26" s="97"/>
      <c r="R26" s="97"/>
      <c r="S26" s="98"/>
      <c r="T26" s="97"/>
      <c r="U26" s="98"/>
      <c r="V26" s="99"/>
      <c r="W26" s="100"/>
      <c r="X26" s="99"/>
      <c r="Y26" s="100"/>
      <c r="Z26" s="101"/>
      <c r="AA26" s="99"/>
      <c r="AB26" s="100"/>
      <c r="AC26" s="101"/>
      <c r="AD26" s="101"/>
      <c r="AE26" s="97"/>
    </row>
    <row r="27" spans="1:31" ht="20.25" customHeight="1">
      <c r="D27" s="32"/>
      <c r="F27" s="65"/>
      <c r="G27" s="32"/>
      <c r="I27" s="69"/>
      <c r="J27" s="41"/>
      <c r="K27" s="32"/>
      <c r="N27" s="102">
        <v>23</v>
      </c>
      <c r="O27" s="97"/>
      <c r="P27" s="97"/>
      <c r="Q27" s="97"/>
      <c r="R27" s="97"/>
      <c r="S27" s="98"/>
      <c r="T27" s="97"/>
      <c r="U27" s="98"/>
      <c r="V27" s="99"/>
      <c r="W27" s="100"/>
      <c r="X27" s="99"/>
      <c r="Y27" s="100"/>
      <c r="Z27" s="101"/>
      <c r="AA27" s="99"/>
      <c r="AB27" s="100"/>
      <c r="AC27" s="101"/>
      <c r="AD27" s="101"/>
      <c r="AE27" s="97"/>
    </row>
    <row r="28" spans="1:31" ht="20.25" customHeight="1">
      <c r="D28" s="32"/>
      <c r="F28" s="65"/>
      <c r="G28" s="32"/>
      <c r="I28" s="69"/>
      <c r="J28" s="41"/>
      <c r="K28" s="32"/>
      <c r="N28" s="102">
        <v>24</v>
      </c>
      <c r="O28" s="97"/>
      <c r="P28" s="97"/>
      <c r="Q28" s="97"/>
      <c r="R28" s="97"/>
      <c r="S28" s="98"/>
      <c r="T28" s="97"/>
      <c r="U28" s="98"/>
      <c r="V28" s="99"/>
      <c r="W28" s="100"/>
      <c r="X28" s="99"/>
      <c r="Y28" s="100"/>
      <c r="Z28" s="101"/>
      <c r="AA28" s="99"/>
      <c r="AB28" s="100"/>
      <c r="AC28" s="101"/>
      <c r="AD28" s="101"/>
      <c r="AE28" s="97"/>
    </row>
    <row r="29" spans="1:31" ht="20.25" customHeight="1">
      <c r="D29" s="32"/>
      <c r="F29" s="65"/>
      <c r="G29" s="32"/>
      <c r="I29" s="69"/>
      <c r="J29" s="41"/>
      <c r="K29" s="32"/>
      <c r="N29" s="102">
        <v>25</v>
      </c>
      <c r="O29" s="97"/>
      <c r="P29" s="97"/>
      <c r="Q29" s="97"/>
      <c r="R29" s="97"/>
      <c r="S29" s="98"/>
      <c r="T29" s="97"/>
      <c r="U29" s="98"/>
      <c r="V29" s="99"/>
      <c r="W29" s="100"/>
      <c r="X29" s="99"/>
      <c r="Y29" s="100"/>
      <c r="Z29" s="101"/>
      <c r="AA29" s="99"/>
      <c r="AB29" s="100"/>
      <c r="AC29" s="101"/>
      <c r="AD29" s="101"/>
      <c r="AE29" s="97"/>
    </row>
    <row r="30" spans="1:31" ht="20.25" customHeight="1">
      <c r="D30" s="32"/>
      <c r="F30" s="65"/>
      <c r="G30" s="32"/>
      <c r="I30" s="69"/>
      <c r="J30" s="41"/>
      <c r="K30" s="32"/>
    </row>
    <row r="31" spans="1:31" ht="20.25" customHeight="1">
      <c r="D31" s="32"/>
      <c r="F31" s="65"/>
      <c r="G31" s="32"/>
    </row>
    <row r="32" spans="1:31" ht="20.25" customHeight="1">
      <c r="D32" s="32"/>
      <c r="F32" s="65"/>
      <c r="G32" s="32"/>
    </row>
    <row r="33" spans="1:32" ht="20.25" customHeight="1">
      <c r="D33" s="32"/>
      <c r="F33" s="65"/>
      <c r="G33" s="32"/>
    </row>
    <row r="34" spans="1:32" ht="20.25" customHeight="1">
      <c r="D34" s="32"/>
      <c r="F34" s="65"/>
      <c r="G34" s="32"/>
      <c r="I34" s="69"/>
      <c r="J34" s="41"/>
      <c r="K34" s="32"/>
    </row>
    <row r="35" spans="1:32" ht="20.25" customHeight="1">
      <c r="D35" s="32"/>
      <c r="F35" s="65"/>
      <c r="G35" s="32"/>
      <c r="I35" s="69"/>
      <c r="J35" s="41"/>
      <c r="K35" s="32"/>
    </row>
    <row r="36" spans="1:32" ht="20.25" customHeight="1">
      <c r="D36" s="32"/>
      <c r="F36" s="65"/>
      <c r="G36" s="32"/>
      <c r="I36" s="69"/>
      <c r="J36" s="41"/>
      <c r="K36" s="32"/>
    </row>
    <row r="37" spans="1:32" ht="20.25" customHeight="1">
      <c r="D37" s="32"/>
      <c r="F37" s="65"/>
      <c r="G37" s="32"/>
      <c r="I37" s="69"/>
      <c r="J37" s="41"/>
      <c r="K37" s="32"/>
    </row>
    <row r="38" spans="1:32" ht="20.25" customHeight="1"/>
    <row r="39" spans="1:32" ht="20.25" customHeight="1">
      <c r="D39" s="32"/>
      <c r="F39" s="65"/>
      <c r="G39" s="32"/>
    </row>
    <row r="40" spans="1:32" ht="20.25" customHeight="1">
      <c r="D40" s="32"/>
      <c r="F40" s="65"/>
      <c r="G40" s="32"/>
    </row>
    <row r="41" spans="1:32" ht="20.25" customHeight="1">
      <c r="D41" s="32"/>
      <c r="F41" s="65"/>
      <c r="G41" s="32"/>
    </row>
    <row r="42" spans="1:32" ht="20.25" customHeight="1">
      <c r="D42" s="32"/>
      <c r="F42" s="65"/>
      <c r="G42" s="32"/>
    </row>
    <row r="43" spans="1:32" s="61" customFormat="1" ht="20.25" customHeight="1">
      <c r="A43" s="32"/>
      <c r="B43" s="28"/>
      <c r="C43" s="28"/>
      <c r="D43" s="32"/>
      <c r="E43" s="29"/>
      <c r="F43" s="65"/>
      <c r="G43" s="32"/>
      <c r="I43" s="68"/>
      <c r="J43" s="31"/>
      <c r="K43" s="28"/>
      <c r="L43" s="32"/>
      <c r="M43" s="3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</sheetData>
  <phoneticPr fontId="19"/>
  <conditionalFormatting sqref="H16:H19">
    <cfRule type="expression" dxfId="68" priority="23" stopIfTrue="1">
      <formula>$F16="女"</formula>
    </cfRule>
  </conditionalFormatting>
  <conditionalFormatting sqref="H13">
    <cfRule type="expression" dxfId="67" priority="22" stopIfTrue="1">
      <formula>$F13="女"</formula>
    </cfRule>
  </conditionalFormatting>
  <conditionalFormatting sqref="H7">
    <cfRule type="expression" dxfId="66" priority="21" stopIfTrue="1">
      <formula>$F7="女"</formula>
    </cfRule>
  </conditionalFormatting>
  <conditionalFormatting sqref="H11">
    <cfRule type="expression" dxfId="65" priority="20" stopIfTrue="1">
      <formula>$F11="女"</formula>
    </cfRule>
  </conditionalFormatting>
  <conditionalFormatting sqref="H10">
    <cfRule type="expression" dxfId="64" priority="19" stopIfTrue="1">
      <formula>$F10="女"</formula>
    </cfRule>
  </conditionalFormatting>
  <conditionalFormatting sqref="H5">
    <cfRule type="expression" dxfId="63" priority="18" stopIfTrue="1">
      <formula>$F5="女"</formula>
    </cfRule>
  </conditionalFormatting>
  <conditionalFormatting sqref="H12">
    <cfRule type="expression" dxfId="62" priority="17" stopIfTrue="1">
      <formula>$F12="女"</formula>
    </cfRule>
  </conditionalFormatting>
  <conditionalFormatting sqref="H4">
    <cfRule type="expression" dxfId="61" priority="16" stopIfTrue="1">
      <formula>$F4="女"</formula>
    </cfRule>
  </conditionalFormatting>
  <conditionalFormatting sqref="H6">
    <cfRule type="expression" dxfId="60" priority="15" stopIfTrue="1">
      <formula>$F6="女"</formula>
    </cfRule>
  </conditionalFormatting>
  <conditionalFormatting sqref="H6">
    <cfRule type="expression" dxfId="59" priority="14" stopIfTrue="1">
      <formula>$F6="女"</formula>
    </cfRule>
  </conditionalFormatting>
  <conditionalFormatting sqref="H4">
    <cfRule type="expression" dxfId="58" priority="13" stopIfTrue="1">
      <formula>$F4="女"</formula>
    </cfRule>
  </conditionalFormatting>
  <conditionalFormatting sqref="H7">
    <cfRule type="expression" dxfId="57" priority="12" stopIfTrue="1">
      <formula>$F7="女"</formula>
    </cfRule>
  </conditionalFormatting>
  <conditionalFormatting sqref="H5">
    <cfRule type="expression" dxfId="56" priority="11" stopIfTrue="1">
      <formula>$F5="女"</formula>
    </cfRule>
  </conditionalFormatting>
  <conditionalFormatting sqref="H12">
    <cfRule type="expression" dxfId="55" priority="10" stopIfTrue="1">
      <formula>$F12="女"</formula>
    </cfRule>
  </conditionalFormatting>
  <conditionalFormatting sqref="H10">
    <cfRule type="expression" dxfId="54" priority="9" stopIfTrue="1">
      <formula>$F10="女"</formula>
    </cfRule>
  </conditionalFormatting>
  <conditionalFormatting sqref="H11">
    <cfRule type="expression" dxfId="53" priority="8" stopIfTrue="1">
      <formula>$F11="女"</formula>
    </cfRule>
  </conditionalFormatting>
  <conditionalFormatting sqref="H13">
    <cfRule type="expression" dxfId="52" priority="7" stopIfTrue="1">
      <formula>$F13="女"</formula>
    </cfRule>
  </conditionalFormatting>
  <conditionalFormatting sqref="H22:H25">
    <cfRule type="expression" dxfId="51" priority="6" stopIfTrue="1">
      <formula>$F22="女"</formula>
    </cfRule>
  </conditionalFormatting>
  <conditionalFormatting sqref="O5:AE29">
    <cfRule type="cellIs" dxfId="50" priority="1" operator="equal">
      <formula>""</formula>
    </cfRule>
  </conditionalFormatting>
  <dataValidations count="2">
    <dataValidation imeMode="halfKatakana" allowBlank="1" showInputMessage="1" showErrorMessage="1" sqref="F4:F7 F10:F13 F22:F25 F16:F19" xr:uid="{00000000-0002-0000-0C00-000000000000}"/>
    <dataValidation type="list" allowBlank="1" showInputMessage="1" showErrorMessage="1" sqref="H10:H13 H22:H25 H4:H7 H16:H19" xr:uid="{00000000-0002-0000-0C00-000001000000}">
      <formula1>$C$51:$C$56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C64"/>
  <sheetViews>
    <sheetView showGridLines="0" zoomScaleNormal="100" zoomScaleSheetLayoutView="63" workbookViewId="0">
      <selection activeCell="AH10" sqref="AH10"/>
    </sheetView>
  </sheetViews>
  <sheetFormatPr defaultColWidth="9" defaultRowHeight="13.2"/>
  <cols>
    <col min="1" max="1" width="5.109375" style="23" customWidth="1"/>
    <col min="2" max="2" width="6.109375" style="7" customWidth="1"/>
    <col min="3" max="3" width="15" style="8" customWidth="1"/>
    <col min="4" max="4" width="13.77734375" style="9" hidden="1" customWidth="1"/>
    <col min="5" max="5" width="13.88671875" style="9" customWidth="1"/>
    <col min="6" max="6" width="4.33203125" style="9" customWidth="1"/>
    <col min="7" max="7" width="5" style="7" customWidth="1"/>
    <col min="8" max="10" width="3.44140625" style="7" customWidth="1"/>
    <col min="11" max="11" width="3.44140625" style="9" customWidth="1"/>
    <col min="12" max="14" width="3.44140625" style="7" customWidth="1"/>
    <col min="15" max="15" width="3.44140625" style="9" customWidth="1"/>
    <col min="16" max="18" width="3.44140625" style="7" customWidth="1"/>
    <col min="19" max="19" width="3.44140625" style="9" customWidth="1"/>
    <col min="20" max="22" width="3.44140625" style="7" hidden="1" customWidth="1"/>
    <col min="23" max="23" width="3.44140625" style="9" hidden="1" customWidth="1"/>
    <col min="24" max="26" width="3.44140625" style="7" hidden="1" customWidth="1"/>
    <col min="27" max="27" width="3.44140625" style="9" hidden="1" customWidth="1"/>
    <col min="28" max="30" width="3.44140625" style="7" hidden="1" customWidth="1"/>
    <col min="31" max="31" width="3.44140625" style="9" hidden="1" customWidth="1"/>
    <col min="32" max="32" width="8.77734375" style="23" customWidth="1"/>
    <col min="33" max="16384" width="9" style="23"/>
  </cols>
  <sheetData>
    <row r="1" spans="1:55">
      <c r="B1" s="23"/>
      <c r="C1" s="9"/>
      <c r="G1" s="23"/>
      <c r="H1" s="23"/>
      <c r="I1" s="23"/>
      <c r="J1" s="23"/>
      <c r="L1" s="23"/>
      <c r="M1" s="23"/>
      <c r="N1" s="23"/>
      <c r="P1" s="23"/>
      <c r="Q1" s="23"/>
      <c r="R1" s="23"/>
      <c r="T1" s="23"/>
      <c r="U1" s="23"/>
      <c r="V1" s="23"/>
      <c r="X1" s="23"/>
      <c r="Y1" s="23"/>
      <c r="Z1" s="23"/>
      <c r="AB1" s="23"/>
      <c r="AC1" s="23"/>
      <c r="AD1" s="23"/>
      <c r="AF1" s="9"/>
    </row>
    <row r="2" spans="1:55" ht="25.2" customHeight="1">
      <c r="A2" s="245" t="s">
        <v>65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spans="1:55" s="16" customFormat="1" ht="23.25" customHeight="1">
      <c r="B3" s="1"/>
      <c r="C3" s="18"/>
      <c r="D3" s="19"/>
      <c r="E3" s="20"/>
      <c r="F3" s="20"/>
      <c r="G3" s="17"/>
      <c r="H3" s="17"/>
      <c r="I3" s="17"/>
      <c r="J3" s="17"/>
      <c r="K3" s="20"/>
      <c r="L3" s="17"/>
      <c r="M3" s="17"/>
      <c r="N3" s="17"/>
      <c r="O3" s="20"/>
      <c r="P3" s="17"/>
      <c r="Q3" s="17"/>
      <c r="R3" s="17"/>
      <c r="S3" s="20"/>
      <c r="T3" s="17"/>
      <c r="U3" s="17"/>
      <c r="V3" s="17"/>
      <c r="W3" s="20"/>
      <c r="X3" s="17"/>
      <c r="Y3" s="17"/>
      <c r="Z3" s="17"/>
      <c r="AA3" s="20"/>
      <c r="AB3" s="17"/>
      <c r="AC3" s="17"/>
      <c r="AD3" s="17"/>
      <c r="AE3" s="20"/>
    </row>
    <row r="4" spans="1:55" ht="25.5" customHeight="1">
      <c r="B4" s="43" t="s">
        <v>0</v>
      </c>
      <c r="C4" s="43" t="s">
        <v>1</v>
      </c>
      <c r="D4" s="43" t="s">
        <v>2</v>
      </c>
      <c r="E4" s="43" t="s">
        <v>5</v>
      </c>
      <c r="F4" s="44" t="s">
        <v>3</v>
      </c>
      <c r="G4" s="45" t="s">
        <v>4</v>
      </c>
      <c r="H4" s="231" t="s">
        <v>398</v>
      </c>
      <c r="I4" s="232"/>
      <c r="J4" s="231" t="s">
        <v>399</v>
      </c>
      <c r="K4" s="232"/>
      <c r="L4" s="231" t="s">
        <v>401</v>
      </c>
      <c r="M4" s="232"/>
      <c r="N4" s="231" t="s">
        <v>410</v>
      </c>
      <c r="O4" s="232"/>
      <c r="P4" s="231" t="s">
        <v>403</v>
      </c>
      <c r="Q4" s="232"/>
      <c r="R4" s="231" t="s">
        <v>429</v>
      </c>
      <c r="S4" s="232"/>
      <c r="T4" s="231"/>
      <c r="U4" s="232"/>
      <c r="V4" s="129"/>
      <c r="W4" s="130"/>
      <c r="X4" s="231"/>
      <c r="Y4" s="232"/>
      <c r="Z4" s="129"/>
      <c r="AA4" s="130"/>
      <c r="AB4" s="231"/>
      <c r="AC4" s="232"/>
      <c r="AD4" s="129"/>
      <c r="AE4" s="130"/>
      <c r="AF4" s="84" t="s">
        <v>64</v>
      </c>
      <c r="AL4" s="103" t="s">
        <v>48</v>
      </c>
      <c r="AM4" s="104" t="s">
        <v>55</v>
      </c>
      <c r="AN4" s="103" t="s">
        <v>41</v>
      </c>
      <c r="AO4" s="103" t="s">
        <v>49</v>
      </c>
      <c r="AP4" s="103" t="s">
        <v>42</v>
      </c>
      <c r="AQ4" s="103" t="s">
        <v>11</v>
      </c>
      <c r="AR4" s="103" t="s">
        <v>43</v>
      </c>
      <c r="AS4" s="103"/>
      <c r="AT4" s="105" t="s">
        <v>44</v>
      </c>
      <c r="AU4" s="106" t="s">
        <v>45</v>
      </c>
      <c r="AV4" s="107" t="s">
        <v>46</v>
      </c>
      <c r="AW4" s="108" t="s">
        <v>51</v>
      </c>
      <c r="AX4" s="109" t="s">
        <v>52</v>
      </c>
      <c r="AY4" s="107" t="s">
        <v>47</v>
      </c>
      <c r="AZ4" s="108" t="s">
        <v>53</v>
      </c>
      <c r="BA4" s="109" t="s">
        <v>54</v>
      </c>
      <c r="BB4" s="109" t="s">
        <v>54</v>
      </c>
      <c r="BC4" s="103" t="s">
        <v>50</v>
      </c>
    </row>
    <row r="5" spans="1:55" ht="26.25" customHeight="1">
      <c r="A5" s="23">
        <v>1</v>
      </c>
      <c r="B5" s="83">
        <v>96</v>
      </c>
      <c r="C5" s="88" t="s">
        <v>174</v>
      </c>
      <c r="D5" s="22" t="s">
        <v>325</v>
      </c>
      <c r="E5" s="89" t="s">
        <v>278</v>
      </c>
      <c r="F5" s="83">
        <v>6</v>
      </c>
      <c r="G5" s="21" t="s">
        <v>173</v>
      </c>
      <c r="H5" s="173" t="s">
        <v>70</v>
      </c>
      <c r="I5" s="174"/>
      <c r="J5" s="173" t="s">
        <v>70</v>
      </c>
      <c r="K5" s="174"/>
      <c r="L5" s="173" t="s">
        <v>70</v>
      </c>
      <c r="M5" s="174"/>
      <c r="N5" s="173" t="s">
        <v>70</v>
      </c>
      <c r="O5" s="174"/>
      <c r="P5" s="173" t="s">
        <v>492</v>
      </c>
      <c r="Q5" s="174" t="s">
        <v>70</v>
      </c>
      <c r="R5" s="173" t="s">
        <v>492</v>
      </c>
      <c r="S5" s="174" t="s">
        <v>492</v>
      </c>
      <c r="T5" s="21"/>
      <c r="U5" s="21"/>
      <c r="V5" s="21"/>
      <c r="W5" s="92"/>
      <c r="X5" s="21"/>
      <c r="Y5" s="21"/>
      <c r="Z5" s="21"/>
      <c r="AA5" s="92"/>
      <c r="AB5" s="21"/>
      <c r="AC5" s="21"/>
      <c r="AD5" s="21"/>
      <c r="AE5" s="92"/>
      <c r="AF5" s="94">
        <v>120</v>
      </c>
      <c r="AL5" s="102">
        <v>1</v>
      </c>
      <c r="AM5" s="97">
        <v>96</v>
      </c>
      <c r="AN5" s="97" t="s">
        <v>174</v>
      </c>
      <c r="AO5" s="97" t="s">
        <v>325</v>
      </c>
      <c r="AP5" s="97" t="s">
        <v>278</v>
      </c>
      <c r="AQ5" s="98">
        <v>6</v>
      </c>
      <c r="AR5" s="97" t="s">
        <v>173</v>
      </c>
      <c r="AS5" s="98"/>
      <c r="AT5" s="99"/>
      <c r="AU5" s="100"/>
      <c r="AV5" s="99" t="s">
        <v>70</v>
      </c>
      <c r="AW5" s="100"/>
      <c r="AX5" s="101"/>
      <c r="AY5" s="99"/>
      <c r="AZ5" s="100"/>
      <c r="BA5" s="101"/>
      <c r="BB5" s="101"/>
      <c r="BC5" s="97"/>
    </row>
    <row r="6" spans="1:55" ht="26.25" customHeight="1">
      <c r="A6" s="23">
        <v>2</v>
      </c>
      <c r="B6" s="83">
        <v>97</v>
      </c>
      <c r="C6" s="88" t="s">
        <v>178</v>
      </c>
      <c r="D6" s="22" t="s">
        <v>326</v>
      </c>
      <c r="E6" s="89" t="s">
        <v>278</v>
      </c>
      <c r="F6" s="83">
        <v>5</v>
      </c>
      <c r="G6" s="21" t="s">
        <v>173</v>
      </c>
      <c r="H6" s="173" t="s">
        <v>492</v>
      </c>
      <c r="I6" s="174" t="s">
        <v>70</v>
      </c>
      <c r="J6" s="173" t="s">
        <v>70</v>
      </c>
      <c r="K6" s="174"/>
      <c r="L6" s="173" t="s">
        <v>492</v>
      </c>
      <c r="M6" s="174" t="s">
        <v>492</v>
      </c>
      <c r="N6" s="173"/>
      <c r="O6" s="174"/>
      <c r="P6" s="173"/>
      <c r="Q6" s="174"/>
      <c r="R6" s="173"/>
      <c r="S6" s="174"/>
      <c r="T6" s="21"/>
      <c r="U6" s="21"/>
      <c r="V6" s="21"/>
      <c r="W6" s="92"/>
      <c r="X6" s="21"/>
      <c r="Y6" s="21"/>
      <c r="Z6" s="21"/>
      <c r="AA6" s="92"/>
      <c r="AB6" s="21"/>
      <c r="AC6" s="21"/>
      <c r="AD6" s="21"/>
      <c r="AE6" s="92"/>
      <c r="AF6" s="94">
        <v>105</v>
      </c>
      <c r="AL6" s="102">
        <v>2</v>
      </c>
      <c r="AM6" s="97">
        <v>97</v>
      </c>
      <c r="AN6" s="97" t="s">
        <v>178</v>
      </c>
      <c r="AO6" s="97" t="s">
        <v>326</v>
      </c>
      <c r="AP6" s="97" t="s">
        <v>278</v>
      </c>
      <c r="AQ6" s="98">
        <v>5</v>
      </c>
      <c r="AR6" s="97" t="s">
        <v>173</v>
      </c>
      <c r="AS6" s="98"/>
      <c r="AT6" s="99"/>
      <c r="AU6" s="100"/>
      <c r="AV6" s="99" t="s">
        <v>70</v>
      </c>
      <c r="AW6" s="100"/>
      <c r="AX6" s="101"/>
      <c r="AY6" s="99"/>
      <c r="AZ6" s="100"/>
      <c r="BA6" s="101"/>
      <c r="BB6" s="101"/>
      <c r="BC6" s="97"/>
    </row>
    <row r="7" spans="1:55" ht="26.25" customHeight="1">
      <c r="A7" s="23">
        <v>3</v>
      </c>
      <c r="B7" s="83">
        <v>100</v>
      </c>
      <c r="C7" s="88" t="s">
        <v>182</v>
      </c>
      <c r="D7" s="22" t="s">
        <v>327</v>
      </c>
      <c r="E7" s="89" t="s">
        <v>278</v>
      </c>
      <c r="F7" s="83">
        <v>5</v>
      </c>
      <c r="G7" s="21" t="s">
        <v>173</v>
      </c>
      <c r="H7" s="173" t="s">
        <v>70</v>
      </c>
      <c r="I7" s="174"/>
      <c r="J7" s="173" t="s">
        <v>492</v>
      </c>
      <c r="K7" s="174" t="s">
        <v>492</v>
      </c>
      <c r="L7" s="173"/>
      <c r="M7" s="174"/>
      <c r="N7" s="173"/>
      <c r="O7" s="174"/>
      <c r="P7" s="173"/>
      <c r="Q7" s="174"/>
      <c r="R7" s="173"/>
      <c r="S7" s="174"/>
      <c r="T7" s="21"/>
      <c r="U7" s="21"/>
      <c r="V7" s="21"/>
      <c r="W7" s="92"/>
      <c r="X7" s="21"/>
      <c r="Y7" s="21"/>
      <c r="Z7" s="21"/>
      <c r="AA7" s="92"/>
      <c r="AB7" s="21"/>
      <c r="AC7" s="21"/>
      <c r="AD7" s="21"/>
      <c r="AE7" s="92"/>
      <c r="AF7" s="94">
        <v>100</v>
      </c>
      <c r="AL7" s="102">
        <v>3</v>
      </c>
      <c r="AM7" s="97">
        <v>100</v>
      </c>
      <c r="AN7" s="97" t="s">
        <v>182</v>
      </c>
      <c r="AO7" s="97" t="s">
        <v>327</v>
      </c>
      <c r="AP7" s="97" t="s">
        <v>278</v>
      </c>
      <c r="AQ7" s="98">
        <v>5</v>
      </c>
      <c r="AR7" s="97" t="s">
        <v>173</v>
      </c>
      <c r="AS7" s="98"/>
      <c r="AT7" s="99"/>
      <c r="AU7" s="100"/>
      <c r="AV7" s="99" t="s">
        <v>70</v>
      </c>
      <c r="AW7" s="100"/>
      <c r="AX7" s="101"/>
      <c r="AY7" s="99"/>
      <c r="AZ7" s="100"/>
      <c r="BA7" s="101"/>
      <c r="BB7" s="101"/>
      <c r="BC7" s="97"/>
    </row>
    <row r="8" spans="1:55" ht="26.25" customHeight="1">
      <c r="A8" s="23">
        <v>4</v>
      </c>
      <c r="B8" s="83">
        <v>413</v>
      </c>
      <c r="C8" s="88" t="s">
        <v>264</v>
      </c>
      <c r="D8" s="22" t="s">
        <v>328</v>
      </c>
      <c r="E8" s="89" t="s">
        <v>280</v>
      </c>
      <c r="F8" s="83">
        <v>5</v>
      </c>
      <c r="G8" s="21" t="s">
        <v>173</v>
      </c>
      <c r="H8" s="173" t="s">
        <v>70</v>
      </c>
      <c r="I8" s="174"/>
      <c r="J8" s="173" t="s">
        <v>492</v>
      </c>
      <c r="K8" s="174" t="s">
        <v>70</v>
      </c>
      <c r="L8" s="173" t="s">
        <v>70</v>
      </c>
      <c r="M8" s="174"/>
      <c r="N8" s="173" t="s">
        <v>492</v>
      </c>
      <c r="O8" s="174" t="s">
        <v>492</v>
      </c>
      <c r="P8" s="173"/>
      <c r="Q8" s="174"/>
      <c r="R8" s="173"/>
      <c r="S8" s="174"/>
      <c r="T8" s="21"/>
      <c r="U8" s="21"/>
      <c r="V8" s="21"/>
      <c r="W8" s="92"/>
      <c r="X8" s="21"/>
      <c r="Y8" s="21"/>
      <c r="Z8" s="21"/>
      <c r="AA8" s="92"/>
      <c r="AB8" s="21"/>
      <c r="AC8" s="21"/>
      <c r="AD8" s="21"/>
      <c r="AE8" s="92"/>
      <c r="AF8" s="94">
        <v>110</v>
      </c>
      <c r="AL8" s="102">
        <v>4</v>
      </c>
      <c r="AM8" s="97">
        <v>413</v>
      </c>
      <c r="AN8" s="97" t="s">
        <v>264</v>
      </c>
      <c r="AO8" s="97" t="s">
        <v>328</v>
      </c>
      <c r="AP8" s="97" t="s">
        <v>280</v>
      </c>
      <c r="AQ8" s="98">
        <v>5</v>
      </c>
      <c r="AR8" s="97" t="s">
        <v>173</v>
      </c>
      <c r="AS8" s="98"/>
      <c r="AT8" s="99"/>
      <c r="AU8" s="100"/>
      <c r="AV8" s="99" t="s">
        <v>70</v>
      </c>
      <c r="AW8" s="100" t="s">
        <v>329</v>
      </c>
      <c r="AX8" s="101" t="s">
        <v>330</v>
      </c>
      <c r="AY8" s="99"/>
      <c r="AZ8" s="100"/>
      <c r="BA8" s="101"/>
      <c r="BB8" s="101"/>
      <c r="BC8" s="97"/>
    </row>
    <row r="9" spans="1:55" ht="26.25" customHeight="1">
      <c r="A9" s="23">
        <v>5</v>
      </c>
      <c r="B9" s="83">
        <v>842</v>
      </c>
      <c r="C9" s="90" t="s">
        <v>262</v>
      </c>
      <c r="D9" s="22" t="s">
        <v>331</v>
      </c>
      <c r="E9" s="89" t="s">
        <v>280</v>
      </c>
      <c r="F9" s="83">
        <v>5</v>
      </c>
      <c r="G9" s="21" t="s">
        <v>173</v>
      </c>
      <c r="H9" s="173" t="s">
        <v>70</v>
      </c>
      <c r="I9" s="174"/>
      <c r="J9" s="173" t="s">
        <v>492</v>
      </c>
      <c r="K9" s="174" t="s">
        <v>70</v>
      </c>
      <c r="L9" s="173" t="s">
        <v>70</v>
      </c>
      <c r="M9" s="174"/>
      <c r="N9" s="173" t="s">
        <v>492</v>
      </c>
      <c r="O9" s="174" t="s">
        <v>492</v>
      </c>
      <c r="P9" s="173"/>
      <c r="Q9" s="174"/>
      <c r="R9" s="173"/>
      <c r="S9" s="174"/>
      <c r="T9" s="21"/>
      <c r="U9" s="21"/>
      <c r="V9" s="21"/>
      <c r="W9" s="92"/>
      <c r="X9" s="21"/>
      <c r="Y9" s="21"/>
      <c r="Z9" s="21"/>
      <c r="AA9" s="92"/>
      <c r="AB9" s="21"/>
      <c r="AC9" s="21"/>
      <c r="AD9" s="21"/>
      <c r="AE9" s="92"/>
      <c r="AF9" s="94">
        <v>110</v>
      </c>
      <c r="AL9" s="102">
        <v>5</v>
      </c>
      <c r="AM9" s="97">
        <v>842</v>
      </c>
      <c r="AN9" s="97" t="s">
        <v>262</v>
      </c>
      <c r="AO9" s="97" t="s">
        <v>331</v>
      </c>
      <c r="AP9" s="97" t="s">
        <v>280</v>
      </c>
      <c r="AQ9" s="98">
        <v>5</v>
      </c>
      <c r="AR9" s="97" t="s">
        <v>173</v>
      </c>
      <c r="AS9" s="98"/>
      <c r="AT9" s="99"/>
      <c r="AU9" s="100"/>
      <c r="AV9" s="99" t="s">
        <v>70</v>
      </c>
      <c r="AW9" s="100" t="s">
        <v>332</v>
      </c>
      <c r="AX9" s="101" t="s">
        <v>330</v>
      </c>
      <c r="AY9" s="99"/>
      <c r="AZ9" s="100"/>
      <c r="BA9" s="101"/>
      <c r="BB9" s="101"/>
      <c r="BC9" s="97"/>
    </row>
    <row r="10" spans="1:55" ht="26.25" customHeight="1">
      <c r="A10" s="23">
        <v>6</v>
      </c>
      <c r="B10" s="83">
        <v>414</v>
      </c>
      <c r="C10" s="90" t="s">
        <v>259</v>
      </c>
      <c r="D10" s="22" t="s">
        <v>333</v>
      </c>
      <c r="E10" s="89" t="s">
        <v>280</v>
      </c>
      <c r="F10" s="83">
        <v>5</v>
      </c>
      <c r="G10" s="21" t="s">
        <v>173</v>
      </c>
      <c r="H10" s="173" t="s">
        <v>492</v>
      </c>
      <c r="I10" s="174" t="s">
        <v>492</v>
      </c>
      <c r="J10" s="173"/>
      <c r="K10" s="174"/>
      <c r="L10" s="173"/>
      <c r="M10" s="174"/>
      <c r="N10" s="173"/>
      <c r="O10" s="174"/>
      <c r="P10" s="173"/>
      <c r="Q10" s="174"/>
      <c r="R10" s="173"/>
      <c r="S10" s="174"/>
      <c r="T10" s="21"/>
      <c r="U10" s="21"/>
      <c r="V10" s="21"/>
      <c r="W10" s="92"/>
      <c r="X10" s="21"/>
      <c r="Y10" s="21"/>
      <c r="Z10" s="21"/>
      <c r="AA10" s="92"/>
      <c r="AB10" s="21"/>
      <c r="AC10" s="21"/>
      <c r="AD10" s="21"/>
      <c r="AE10" s="92"/>
      <c r="AF10" s="94" t="s">
        <v>382</v>
      </c>
      <c r="AL10" s="102">
        <v>6</v>
      </c>
      <c r="AM10" s="97">
        <v>414</v>
      </c>
      <c r="AN10" s="97" t="s">
        <v>259</v>
      </c>
      <c r="AO10" s="97" t="s">
        <v>333</v>
      </c>
      <c r="AP10" s="97" t="s">
        <v>280</v>
      </c>
      <c r="AQ10" s="98">
        <v>5</v>
      </c>
      <c r="AR10" s="97" t="s">
        <v>173</v>
      </c>
      <c r="AS10" s="98"/>
      <c r="AT10" s="99"/>
      <c r="AU10" s="100"/>
      <c r="AV10" s="99" t="s">
        <v>70</v>
      </c>
      <c r="AW10" s="100" t="s">
        <v>332</v>
      </c>
      <c r="AX10" s="101" t="s">
        <v>334</v>
      </c>
      <c r="AY10" s="99"/>
      <c r="AZ10" s="100"/>
      <c r="BA10" s="101"/>
      <c r="BB10" s="101"/>
      <c r="BC10" s="97"/>
    </row>
    <row r="11" spans="1:55" ht="26.25" customHeight="1">
      <c r="A11" s="23">
        <v>7</v>
      </c>
      <c r="B11" s="83">
        <v>392</v>
      </c>
      <c r="C11" s="88" t="s">
        <v>242</v>
      </c>
      <c r="D11" s="22" t="s">
        <v>335</v>
      </c>
      <c r="E11" s="89" t="s">
        <v>280</v>
      </c>
      <c r="F11" s="83">
        <v>6</v>
      </c>
      <c r="G11" s="21" t="s">
        <v>173</v>
      </c>
      <c r="H11" s="173" t="s">
        <v>70</v>
      </c>
      <c r="I11" s="174"/>
      <c r="J11" s="173" t="s">
        <v>492</v>
      </c>
      <c r="K11" s="174" t="s">
        <v>492</v>
      </c>
      <c r="L11" s="173"/>
      <c r="M11" s="174"/>
      <c r="N11" s="173"/>
      <c r="O11" s="174"/>
      <c r="P11" s="173"/>
      <c r="Q11" s="174"/>
      <c r="R11" s="173"/>
      <c r="S11" s="174"/>
      <c r="T11" s="21"/>
      <c r="U11" s="21"/>
      <c r="V11" s="21"/>
      <c r="W11" s="92"/>
      <c r="X11" s="21"/>
      <c r="Y11" s="21"/>
      <c r="Z11" s="21"/>
      <c r="AA11" s="92"/>
      <c r="AB11" s="21"/>
      <c r="AC11" s="21"/>
      <c r="AD11" s="21"/>
      <c r="AE11" s="92"/>
      <c r="AF11" s="94">
        <v>100</v>
      </c>
      <c r="AL11" s="102">
        <v>7</v>
      </c>
      <c r="AM11" s="97">
        <v>392</v>
      </c>
      <c r="AN11" s="97" t="s">
        <v>242</v>
      </c>
      <c r="AO11" s="97" t="s">
        <v>335</v>
      </c>
      <c r="AP11" s="97" t="s">
        <v>280</v>
      </c>
      <c r="AQ11" s="98">
        <v>6</v>
      </c>
      <c r="AR11" s="97" t="s">
        <v>173</v>
      </c>
      <c r="AS11" s="98"/>
      <c r="AT11" s="99"/>
      <c r="AU11" s="100"/>
      <c r="AV11" s="99" t="s">
        <v>70</v>
      </c>
      <c r="AW11" s="100" t="s">
        <v>294</v>
      </c>
      <c r="AX11" s="101" t="s">
        <v>336</v>
      </c>
      <c r="AY11" s="99"/>
      <c r="AZ11" s="100"/>
      <c r="BA11" s="101"/>
      <c r="BB11" s="101"/>
      <c r="BC11" s="97"/>
    </row>
    <row r="12" spans="1:55" ht="26.25" customHeight="1">
      <c r="A12" s="23">
        <v>8</v>
      </c>
      <c r="B12" s="83"/>
      <c r="C12" s="88"/>
      <c r="D12" s="22"/>
      <c r="E12" s="89"/>
      <c r="F12" s="83"/>
      <c r="G12" s="21"/>
      <c r="H12" s="173"/>
      <c r="I12" s="174"/>
      <c r="J12" s="173"/>
      <c r="K12" s="174"/>
      <c r="L12" s="173"/>
      <c r="M12" s="174"/>
      <c r="N12" s="173"/>
      <c r="O12" s="174"/>
      <c r="P12" s="173"/>
      <c r="Q12" s="174"/>
      <c r="R12" s="173"/>
      <c r="S12" s="174"/>
      <c r="T12" s="21"/>
      <c r="U12" s="21"/>
      <c r="V12" s="21"/>
      <c r="W12" s="92"/>
      <c r="X12" s="21"/>
      <c r="Y12" s="21"/>
      <c r="Z12" s="21"/>
      <c r="AA12" s="92"/>
      <c r="AB12" s="21"/>
      <c r="AC12" s="21"/>
      <c r="AD12" s="21"/>
      <c r="AE12" s="92"/>
      <c r="AF12" s="94" t="s">
        <v>382</v>
      </c>
      <c r="AL12" s="102">
        <v>8</v>
      </c>
      <c r="AM12" s="97"/>
      <c r="AN12" s="97"/>
      <c r="AO12" s="97"/>
      <c r="AP12" s="97"/>
      <c r="AQ12" s="98"/>
      <c r="AR12" s="97"/>
      <c r="AS12" s="98"/>
      <c r="AT12" s="99"/>
      <c r="AU12" s="100"/>
      <c r="AV12" s="99"/>
      <c r="AW12" s="100"/>
      <c r="AX12" s="101"/>
      <c r="AY12" s="99"/>
      <c r="AZ12" s="100"/>
      <c r="BA12" s="101"/>
      <c r="BB12" s="101"/>
      <c r="BC12" s="97"/>
    </row>
    <row r="13" spans="1:55" s="47" customFormat="1" ht="26.25" customHeight="1">
      <c r="B13" s="177"/>
      <c r="C13" s="178"/>
      <c r="D13" s="179"/>
      <c r="E13" s="180"/>
      <c r="F13" s="177"/>
      <c r="G13" s="181"/>
      <c r="H13" s="181"/>
      <c r="I13" s="181"/>
      <c r="J13" s="181"/>
      <c r="K13" s="93"/>
      <c r="L13" s="181"/>
      <c r="M13" s="181"/>
      <c r="N13" s="181"/>
      <c r="O13" s="93"/>
      <c r="P13" s="181"/>
      <c r="Q13" s="181"/>
      <c r="R13" s="181"/>
      <c r="S13" s="93"/>
      <c r="T13" s="181"/>
      <c r="U13" s="181"/>
      <c r="V13" s="181"/>
      <c r="W13" s="93"/>
      <c r="X13" s="181"/>
      <c r="Y13" s="181"/>
      <c r="Z13" s="181"/>
      <c r="AA13" s="93"/>
      <c r="AB13" s="181"/>
      <c r="AC13" s="181"/>
      <c r="AD13" s="181"/>
      <c r="AE13" s="93"/>
      <c r="AF13" s="182" t="s">
        <v>382</v>
      </c>
      <c r="AL13" s="183">
        <v>9</v>
      </c>
      <c r="AM13" s="205"/>
      <c r="AN13" s="205"/>
      <c r="AO13" s="205"/>
      <c r="AP13" s="205"/>
      <c r="AQ13" s="206"/>
      <c r="AR13" s="205"/>
      <c r="AS13" s="206"/>
      <c r="AT13" s="207"/>
      <c r="AU13" s="207"/>
      <c r="AV13" s="207"/>
      <c r="AW13" s="207"/>
      <c r="AX13" s="207"/>
      <c r="AY13" s="207"/>
      <c r="AZ13" s="207"/>
      <c r="BA13" s="207"/>
      <c r="BB13" s="207"/>
      <c r="BC13" s="205"/>
    </row>
    <row r="14" spans="1:55" ht="26.25" customHeight="1">
      <c r="B14" s="43" t="s">
        <v>0</v>
      </c>
      <c r="C14" s="43" t="s">
        <v>1</v>
      </c>
      <c r="D14" s="43" t="s">
        <v>2</v>
      </c>
      <c r="E14" s="43" t="s">
        <v>5</v>
      </c>
      <c r="F14" s="44" t="s">
        <v>3</v>
      </c>
      <c r="G14" s="45" t="s">
        <v>4</v>
      </c>
      <c r="H14" s="231" t="s">
        <v>430</v>
      </c>
      <c r="I14" s="232"/>
      <c r="J14" s="231" t="s">
        <v>431</v>
      </c>
      <c r="K14" s="232"/>
      <c r="L14" s="231" t="s">
        <v>433</v>
      </c>
      <c r="M14" s="232"/>
      <c r="N14" s="231" t="s">
        <v>404</v>
      </c>
      <c r="O14" s="232"/>
      <c r="P14" s="231" t="s">
        <v>434</v>
      </c>
      <c r="Q14" s="232"/>
      <c r="R14" s="231" t="s">
        <v>435</v>
      </c>
      <c r="S14" s="232"/>
      <c r="T14" s="231"/>
      <c r="U14" s="232"/>
      <c r="V14" s="170"/>
      <c r="W14" s="130"/>
      <c r="X14" s="231"/>
      <c r="Y14" s="232"/>
      <c r="Z14" s="170"/>
      <c r="AA14" s="130"/>
      <c r="AB14" s="231"/>
      <c r="AC14" s="232"/>
      <c r="AD14" s="170"/>
      <c r="AE14" s="130"/>
      <c r="AF14" s="84" t="s">
        <v>64</v>
      </c>
      <c r="AL14" s="102">
        <v>10</v>
      </c>
      <c r="AM14" s="97"/>
      <c r="AN14" s="97"/>
      <c r="AO14" s="97"/>
      <c r="AP14" s="97"/>
      <c r="AQ14" s="98"/>
      <c r="AR14" s="97"/>
      <c r="AS14" s="98"/>
      <c r="AT14" s="99"/>
      <c r="AU14" s="100"/>
      <c r="AV14" s="99"/>
      <c r="AW14" s="100"/>
      <c r="AX14" s="101"/>
      <c r="AY14" s="99"/>
      <c r="AZ14" s="100"/>
      <c r="BA14" s="101"/>
      <c r="BB14" s="101"/>
      <c r="BC14" s="97"/>
    </row>
    <row r="15" spans="1:55" ht="26.25" customHeight="1">
      <c r="A15" s="23">
        <v>1</v>
      </c>
      <c r="B15" s="83">
        <v>96</v>
      </c>
      <c r="C15" s="88" t="s">
        <v>174</v>
      </c>
      <c r="D15" s="22" t="s">
        <v>325</v>
      </c>
      <c r="E15" s="89" t="s">
        <v>278</v>
      </c>
      <c r="F15" s="83">
        <v>6</v>
      </c>
      <c r="G15" s="21" t="s">
        <v>173</v>
      </c>
      <c r="H15" s="173"/>
      <c r="I15" s="174"/>
      <c r="J15" s="173"/>
      <c r="K15" s="174"/>
      <c r="L15" s="173"/>
      <c r="M15" s="174"/>
      <c r="N15" s="173"/>
      <c r="O15" s="174"/>
      <c r="P15" s="173"/>
      <c r="Q15" s="174"/>
      <c r="R15" s="173"/>
      <c r="S15" s="174"/>
      <c r="T15" s="21"/>
      <c r="U15" s="21"/>
      <c r="V15" s="21"/>
      <c r="W15" s="92"/>
      <c r="X15" s="21"/>
      <c r="Y15" s="21"/>
      <c r="Z15" s="21"/>
      <c r="AA15" s="92"/>
      <c r="AB15" s="21"/>
      <c r="AC15" s="21"/>
      <c r="AD15" s="21"/>
      <c r="AE15" s="92"/>
      <c r="AF15" s="94" t="s">
        <v>382</v>
      </c>
      <c r="AL15" s="102">
        <v>11</v>
      </c>
      <c r="AM15" s="97"/>
      <c r="AN15" s="97"/>
      <c r="AO15" s="97"/>
      <c r="AP15" s="97"/>
      <c r="AQ15" s="98"/>
      <c r="AR15" s="97"/>
      <c r="AS15" s="98"/>
      <c r="AT15" s="99"/>
      <c r="AU15" s="100"/>
      <c r="AV15" s="99"/>
      <c r="AW15" s="100"/>
      <c r="AX15" s="101"/>
      <c r="AY15" s="99"/>
      <c r="AZ15" s="100"/>
      <c r="BA15" s="101"/>
      <c r="BB15" s="101"/>
      <c r="BC15" s="97"/>
    </row>
    <row r="16" spans="1:55" ht="26.25" customHeight="1">
      <c r="A16" s="23">
        <v>2</v>
      </c>
      <c r="B16" s="83">
        <v>97</v>
      </c>
      <c r="C16" s="88" t="s">
        <v>178</v>
      </c>
      <c r="D16" s="22" t="s">
        <v>326</v>
      </c>
      <c r="E16" s="89" t="s">
        <v>278</v>
      </c>
      <c r="F16" s="83">
        <v>5</v>
      </c>
      <c r="G16" s="21" t="s">
        <v>173</v>
      </c>
      <c r="H16" s="173"/>
      <c r="I16" s="174"/>
      <c r="J16" s="173"/>
      <c r="K16" s="174"/>
      <c r="L16" s="173"/>
      <c r="M16" s="174"/>
      <c r="N16" s="173"/>
      <c r="O16" s="174"/>
      <c r="P16" s="173"/>
      <c r="Q16" s="174"/>
      <c r="R16" s="173"/>
      <c r="S16" s="174"/>
      <c r="T16" s="21"/>
      <c r="U16" s="21"/>
      <c r="V16" s="21"/>
      <c r="W16" s="92"/>
      <c r="X16" s="21"/>
      <c r="Y16" s="21"/>
      <c r="Z16" s="21"/>
      <c r="AA16" s="92"/>
      <c r="AB16" s="21"/>
      <c r="AC16" s="21"/>
      <c r="AD16" s="21"/>
      <c r="AE16" s="92"/>
      <c r="AF16" s="94" t="s">
        <v>382</v>
      </c>
      <c r="AL16" s="102">
        <v>12</v>
      </c>
      <c r="AM16" s="97"/>
      <c r="AN16" s="97"/>
      <c r="AO16" s="97"/>
      <c r="AP16" s="97"/>
      <c r="AQ16" s="98"/>
      <c r="AR16" s="97"/>
      <c r="AS16" s="98"/>
      <c r="AT16" s="99"/>
      <c r="AU16" s="100"/>
      <c r="AV16" s="99"/>
      <c r="AW16" s="100"/>
      <c r="AX16" s="101"/>
      <c r="AY16" s="99"/>
      <c r="AZ16" s="100"/>
      <c r="BA16" s="101"/>
      <c r="BB16" s="101"/>
      <c r="BC16" s="97"/>
    </row>
    <row r="17" spans="1:55" ht="26.25" customHeight="1">
      <c r="A17" s="23">
        <v>3</v>
      </c>
      <c r="B17" s="83">
        <v>100</v>
      </c>
      <c r="C17" s="88" t="s">
        <v>182</v>
      </c>
      <c r="D17" s="22" t="s">
        <v>327</v>
      </c>
      <c r="E17" s="89" t="s">
        <v>278</v>
      </c>
      <c r="F17" s="83">
        <v>5</v>
      </c>
      <c r="G17" s="21" t="s">
        <v>173</v>
      </c>
      <c r="H17" s="173"/>
      <c r="I17" s="174"/>
      <c r="J17" s="173"/>
      <c r="K17" s="174"/>
      <c r="L17" s="173"/>
      <c r="M17" s="174"/>
      <c r="N17" s="173"/>
      <c r="O17" s="174"/>
      <c r="P17" s="173"/>
      <c r="Q17" s="174"/>
      <c r="R17" s="173"/>
      <c r="S17" s="174"/>
      <c r="T17" s="21"/>
      <c r="U17" s="21"/>
      <c r="V17" s="21"/>
      <c r="W17" s="92"/>
      <c r="X17" s="21"/>
      <c r="Y17" s="21"/>
      <c r="Z17" s="21"/>
      <c r="AA17" s="92"/>
      <c r="AB17" s="21"/>
      <c r="AC17" s="21"/>
      <c r="AD17" s="21"/>
      <c r="AE17" s="92"/>
      <c r="AF17" s="94" t="s">
        <v>382</v>
      </c>
      <c r="AL17" s="102">
        <v>13</v>
      </c>
      <c r="AM17" s="97"/>
      <c r="AN17" s="97"/>
      <c r="AO17" s="97"/>
      <c r="AP17" s="97"/>
      <c r="AQ17" s="98"/>
      <c r="AR17" s="97"/>
      <c r="AS17" s="98"/>
      <c r="AT17" s="99"/>
      <c r="AU17" s="100"/>
      <c r="AV17" s="99"/>
      <c r="AW17" s="100"/>
      <c r="AX17" s="101"/>
      <c r="AY17" s="99"/>
      <c r="AZ17" s="100"/>
      <c r="BA17" s="101"/>
      <c r="BB17" s="101"/>
      <c r="BC17" s="97"/>
    </row>
    <row r="18" spans="1:55" ht="26.25" customHeight="1">
      <c r="A18" s="23">
        <v>4</v>
      </c>
      <c r="B18" s="83">
        <v>413</v>
      </c>
      <c r="C18" s="88" t="s">
        <v>264</v>
      </c>
      <c r="D18" s="22" t="s">
        <v>328</v>
      </c>
      <c r="E18" s="89" t="s">
        <v>280</v>
      </c>
      <c r="F18" s="83">
        <v>5</v>
      </c>
      <c r="G18" s="21" t="s">
        <v>173</v>
      </c>
      <c r="H18" s="173"/>
      <c r="I18" s="174"/>
      <c r="J18" s="173"/>
      <c r="K18" s="174"/>
      <c r="L18" s="173"/>
      <c r="M18" s="174"/>
      <c r="N18" s="173"/>
      <c r="O18" s="174"/>
      <c r="P18" s="173"/>
      <c r="Q18" s="174"/>
      <c r="R18" s="173"/>
      <c r="S18" s="174"/>
      <c r="T18" s="21"/>
      <c r="U18" s="21"/>
      <c r="V18" s="21"/>
      <c r="W18" s="92"/>
      <c r="X18" s="21"/>
      <c r="Y18" s="21"/>
      <c r="Z18" s="21"/>
      <c r="AA18" s="92"/>
      <c r="AB18" s="21"/>
      <c r="AC18" s="21"/>
      <c r="AD18" s="21"/>
      <c r="AE18" s="92"/>
      <c r="AF18" s="94" t="s">
        <v>382</v>
      </c>
      <c r="AL18" s="102">
        <v>14</v>
      </c>
      <c r="AM18" s="97"/>
      <c r="AN18" s="97"/>
      <c r="AO18" s="97"/>
      <c r="AP18" s="97"/>
      <c r="AQ18" s="98"/>
      <c r="AR18" s="97"/>
      <c r="AS18" s="98"/>
      <c r="AT18" s="99"/>
      <c r="AU18" s="100"/>
      <c r="AV18" s="99"/>
      <c r="AW18" s="100"/>
      <c r="AX18" s="101"/>
      <c r="AY18" s="99"/>
      <c r="AZ18" s="100"/>
      <c r="BA18" s="101"/>
      <c r="BB18" s="101"/>
      <c r="BC18" s="97"/>
    </row>
    <row r="19" spans="1:55" ht="26.25" customHeight="1">
      <c r="A19" s="23">
        <v>5</v>
      </c>
      <c r="B19" s="83">
        <v>842</v>
      </c>
      <c r="C19" s="90" t="s">
        <v>262</v>
      </c>
      <c r="D19" s="22" t="s">
        <v>331</v>
      </c>
      <c r="E19" s="89" t="s">
        <v>280</v>
      </c>
      <c r="F19" s="83">
        <v>5</v>
      </c>
      <c r="G19" s="21" t="s">
        <v>173</v>
      </c>
      <c r="H19" s="173"/>
      <c r="I19" s="174"/>
      <c r="J19" s="173"/>
      <c r="K19" s="174"/>
      <c r="L19" s="173"/>
      <c r="M19" s="174"/>
      <c r="N19" s="173"/>
      <c r="O19" s="174"/>
      <c r="P19" s="173"/>
      <c r="Q19" s="174"/>
      <c r="R19" s="173"/>
      <c r="S19" s="174"/>
      <c r="T19" s="21"/>
      <c r="U19" s="21"/>
      <c r="V19" s="21"/>
      <c r="W19" s="92"/>
      <c r="X19" s="21"/>
      <c r="Y19" s="21"/>
      <c r="Z19" s="21"/>
      <c r="AA19" s="92"/>
      <c r="AB19" s="21"/>
      <c r="AC19" s="21"/>
      <c r="AD19" s="21"/>
      <c r="AE19" s="92"/>
      <c r="AF19" s="94" t="s">
        <v>382</v>
      </c>
      <c r="AL19" s="102">
        <v>15</v>
      </c>
      <c r="AM19" s="97"/>
      <c r="AN19" s="97"/>
      <c r="AO19" s="97"/>
      <c r="AP19" s="97"/>
      <c r="AQ19" s="98"/>
      <c r="AR19" s="97"/>
      <c r="AS19" s="98"/>
      <c r="AT19" s="99"/>
      <c r="AU19" s="100"/>
      <c r="AV19" s="99"/>
      <c r="AW19" s="100"/>
      <c r="AX19" s="101"/>
      <c r="AY19" s="99"/>
      <c r="AZ19" s="100"/>
      <c r="BA19" s="101"/>
      <c r="BB19" s="101"/>
      <c r="BC19" s="97"/>
    </row>
    <row r="20" spans="1:55" ht="26.25" customHeight="1">
      <c r="A20" s="23">
        <v>6</v>
      </c>
      <c r="B20" s="83">
        <v>414</v>
      </c>
      <c r="C20" s="90" t="s">
        <v>259</v>
      </c>
      <c r="D20" s="22" t="s">
        <v>333</v>
      </c>
      <c r="E20" s="89" t="s">
        <v>280</v>
      </c>
      <c r="F20" s="83">
        <v>5</v>
      </c>
      <c r="G20" s="21" t="s">
        <v>173</v>
      </c>
      <c r="H20" s="173"/>
      <c r="I20" s="174"/>
      <c r="J20" s="173"/>
      <c r="K20" s="174"/>
      <c r="L20" s="173"/>
      <c r="M20" s="174"/>
      <c r="N20" s="173"/>
      <c r="O20" s="174"/>
      <c r="P20" s="173"/>
      <c r="Q20" s="174"/>
      <c r="R20" s="173"/>
      <c r="S20" s="174"/>
      <c r="T20" s="21"/>
      <c r="U20" s="21"/>
      <c r="V20" s="21"/>
      <c r="W20" s="92"/>
      <c r="X20" s="21"/>
      <c r="Y20" s="21"/>
      <c r="Z20" s="21"/>
      <c r="AA20" s="92"/>
      <c r="AB20" s="21"/>
      <c r="AC20" s="21"/>
      <c r="AD20" s="21"/>
      <c r="AE20" s="92"/>
      <c r="AF20" s="94" t="s">
        <v>382</v>
      </c>
      <c r="AL20" s="102">
        <v>16</v>
      </c>
      <c r="AM20" s="97"/>
      <c r="AN20" s="97"/>
      <c r="AO20" s="97"/>
      <c r="AP20" s="97"/>
      <c r="AQ20" s="98"/>
      <c r="AR20" s="97"/>
      <c r="AS20" s="98"/>
      <c r="AT20" s="99"/>
      <c r="AU20" s="100"/>
      <c r="AV20" s="99"/>
      <c r="AW20" s="100"/>
      <c r="AX20" s="101"/>
      <c r="AY20" s="99"/>
      <c r="AZ20" s="100"/>
      <c r="BA20" s="101"/>
      <c r="BB20" s="101"/>
      <c r="BC20" s="97"/>
    </row>
    <row r="21" spans="1:55" ht="26.25" customHeight="1">
      <c r="A21" s="23">
        <v>7</v>
      </c>
      <c r="B21" s="83">
        <v>392</v>
      </c>
      <c r="C21" s="88" t="s">
        <v>242</v>
      </c>
      <c r="D21" s="22" t="s">
        <v>335</v>
      </c>
      <c r="E21" s="89" t="s">
        <v>280</v>
      </c>
      <c r="F21" s="83">
        <v>6</v>
      </c>
      <c r="G21" s="21" t="s">
        <v>173</v>
      </c>
      <c r="H21" s="173"/>
      <c r="I21" s="174"/>
      <c r="J21" s="173"/>
      <c r="K21" s="174"/>
      <c r="L21" s="173"/>
      <c r="M21" s="174"/>
      <c r="N21" s="173"/>
      <c r="O21" s="174"/>
      <c r="P21" s="173"/>
      <c r="Q21" s="174"/>
      <c r="R21" s="173"/>
      <c r="S21" s="174"/>
      <c r="T21" s="21"/>
      <c r="U21" s="21"/>
      <c r="V21" s="21"/>
      <c r="W21" s="92"/>
      <c r="X21" s="21"/>
      <c r="Y21" s="21"/>
      <c r="Z21" s="21"/>
      <c r="AA21" s="92"/>
      <c r="AB21" s="21"/>
      <c r="AC21" s="21"/>
      <c r="AD21" s="21"/>
      <c r="AE21" s="92"/>
      <c r="AF21" s="94" t="s">
        <v>382</v>
      </c>
      <c r="AL21" s="102">
        <v>17</v>
      </c>
      <c r="AM21" s="97"/>
      <c r="AN21" s="97"/>
      <c r="AO21" s="97"/>
      <c r="AP21" s="97"/>
      <c r="AQ21" s="98"/>
      <c r="AR21" s="97"/>
      <c r="AS21" s="98"/>
      <c r="AT21" s="99"/>
      <c r="AU21" s="100"/>
      <c r="AV21" s="99"/>
      <c r="AW21" s="100"/>
      <c r="AX21" s="101"/>
      <c r="AY21" s="99"/>
      <c r="AZ21" s="100"/>
      <c r="BA21" s="101"/>
      <c r="BB21" s="101"/>
      <c r="BC21" s="97"/>
    </row>
    <row r="22" spans="1:55" ht="26.25" customHeight="1">
      <c r="A22" s="23">
        <v>8</v>
      </c>
      <c r="B22" s="83"/>
      <c r="C22" s="88"/>
      <c r="D22" s="22"/>
      <c r="E22" s="89"/>
      <c r="F22" s="83"/>
      <c r="G22" s="21"/>
      <c r="H22" s="173"/>
      <c r="I22" s="174"/>
      <c r="J22" s="173"/>
      <c r="K22" s="174"/>
      <c r="L22" s="173"/>
      <c r="M22" s="174"/>
      <c r="N22" s="173"/>
      <c r="O22" s="174"/>
      <c r="P22" s="173"/>
      <c r="Q22" s="174"/>
      <c r="R22" s="173"/>
      <c r="S22" s="174"/>
      <c r="T22" s="21"/>
      <c r="U22" s="21"/>
      <c r="V22" s="21"/>
      <c r="W22" s="92"/>
      <c r="X22" s="21"/>
      <c r="Y22" s="21"/>
      <c r="Z22" s="21"/>
      <c r="AA22" s="92"/>
      <c r="AB22" s="21"/>
      <c r="AC22" s="21"/>
      <c r="AD22" s="21"/>
      <c r="AE22" s="92"/>
      <c r="AF22" s="94" t="s">
        <v>382</v>
      </c>
      <c r="AL22" s="102">
        <v>18</v>
      </c>
      <c r="AM22" s="97"/>
      <c r="AN22" s="97"/>
      <c r="AO22" s="97"/>
      <c r="AP22" s="97"/>
      <c r="AQ22" s="98"/>
      <c r="AR22" s="97"/>
      <c r="AS22" s="98"/>
      <c r="AT22" s="99"/>
      <c r="AU22" s="100"/>
      <c r="AV22" s="99"/>
      <c r="AW22" s="100"/>
      <c r="AX22" s="101"/>
      <c r="AY22" s="99"/>
      <c r="AZ22" s="100"/>
      <c r="BA22" s="101"/>
      <c r="BB22" s="101"/>
      <c r="BC22" s="97"/>
    </row>
    <row r="23" spans="1:55" ht="26.25" customHeight="1">
      <c r="A23" s="23">
        <v>19</v>
      </c>
      <c r="B23" s="83"/>
      <c r="C23" s="88"/>
      <c r="D23" s="13"/>
      <c r="E23" s="89"/>
      <c r="F23" s="83"/>
      <c r="G23" s="14"/>
      <c r="H23" s="173"/>
      <c r="I23" s="174"/>
      <c r="J23" s="173"/>
      <c r="K23" s="174"/>
      <c r="L23" s="173"/>
      <c r="M23" s="174"/>
      <c r="N23" s="173"/>
      <c r="O23" s="174"/>
      <c r="P23" s="173"/>
      <c r="Q23" s="174"/>
      <c r="R23" s="173"/>
      <c r="S23" s="174"/>
      <c r="T23" s="14"/>
      <c r="U23" s="14"/>
      <c r="V23" s="14"/>
      <c r="W23" s="92"/>
      <c r="X23" s="14"/>
      <c r="Y23" s="14"/>
      <c r="Z23" s="14"/>
      <c r="AA23" s="92"/>
      <c r="AB23" s="14"/>
      <c r="AC23" s="14"/>
      <c r="AD23" s="14"/>
      <c r="AE23" s="92"/>
      <c r="AF23" s="94"/>
      <c r="AL23" s="102">
        <v>19</v>
      </c>
      <c r="AM23" s="97"/>
      <c r="AN23" s="97"/>
      <c r="AO23" s="97"/>
      <c r="AP23" s="97"/>
      <c r="AQ23" s="98"/>
      <c r="AR23" s="97"/>
      <c r="AS23" s="98"/>
      <c r="AT23" s="99"/>
      <c r="AU23" s="100"/>
      <c r="AV23" s="99"/>
      <c r="AW23" s="100"/>
      <c r="AX23" s="101"/>
      <c r="AY23" s="99"/>
      <c r="AZ23" s="100"/>
      <c r="BA23" s="101"/>
      <c r="BB23" s="101"/>
      <c r="BC23" s="97"/>
    </row>
    <row r="24" spans="1:55" ht="26.25" customHeight="1">
      <c r="A24" s="23">
        <v>20</v>
      </c>
      <c r="B24" s="83"/>
      <c r="C24" s="88"/>
      <c r="D24" s="22"/>
      <c r="E24" s="91"/>
      <c r="F24" s="83"/>
      <c r="G24" s="21"/>
      <c r="H24" s="173"/>
      <c r="I24" s="174"/>
      <c r="J24" s="173"/>
      <c r="K24" s="174"/>
      <c r="L24" s="173"/>
      <c r="M24" s="174"/>
      <c r="N24" s="173"/>
      <c r="O24" s="174"/>
      <c r="P24" s="173"/>
      <c r="Q24" s="174"/>
      <c r="R24" s="173"/>
      <c r="S24" s="174"/>
      <c r="T24" s="21"/>
      <c r="U24" s="21"/>
      <c r="V24" s="21"/>
      <c r="W24" s="92"/>
      <c r="X24" s="21"/>
      <c r="Y24" s="21"/>
      <c r="Z24" s="21"/>
      <c r="AA24" s="92"/>
      <c r="AB24" s="21"/>
      <c r="AC24" s="21"/>
      <c r="AD24" s="21"/>
      <c r="AE24" s="92"/>
      <c r="AF24" s="94"/>
      <c r="AL24" s="102">
        <v>20</v>
      </c>
      <c r="AM24" s="97"/>
      <c r="AN24" s="97"/>
      <c r="AO24" s="97"/>
      <c r="AP24" s="97"/>
      <c r="AQ24" s="98"/>
      <c r="AR24" s="97"/>
      <c r="AS24" s="98"/>
      <c r="AT24" s="99"/>
      <c r="AU24" s="100"/>
      <c r="AV24" s="99"/>
      <c r="AW24" s="100"/>
      <c r="AX24" s="101"/>
      <c r="AY24" s="99"/>
      <c r="AZ24" s="100"/>
      <c r="BA24" s="101"/>
      <c r="BB24" s="101"/>
      <c r="BC24" s="97"/>
    </row>
    <row r="25" spans="1:55" ht="26.25" customHeight="1">
      <c r="A25" s="23">
        <v>21</v>
      </c>
      <c r="B25" s="83"/>
      <c r="C25" s="88"/>
      <c r="D25" s="13"/>
      <c r="E25" s="91"/>
      <c r="F25" s="83"/>
      <c r="G25" s="14"/>
      <c r="H25" s="173"/>
      <c r="I25" s="174"/>
      <c r="J25" s="173"/>
      <c r="K25" s="174"/>
      <c r="L25" s="173"/>
      <c r="M25" s="174"/>
      <c r="N25" s="173"/>
      <c r="O25" s="174"/>
      <c r="P25" s="173"/>
      <c r="Q25" s="174"/>
      <c r="R25" s="173"/>
      <c r="S25" s="174"/>
      <c r="T25" s="14"/>
      <c r="U25" s="14"/>
      <c r="V25" s="14"/>
      <c r="W25" s="92"/>
      <c r="X25" s="14"/>
      <c r="Y25" s="14"/>
      <c r="Z25" s="14"/>
      <c r="AA25" s="92"/>
      <c r="AB25" s="14"/>
      <c r="AC25" s="14"/>
      <c r="AD25" s="14"/>
      <c r="AE25" s="92"/>
      <c r="AF25" s="94"/>
      <c r="AL25" s="102">
        <v>21</v>
      </c>
      <c r="AM25" s="97"/>
      <c r="AN25" s="97"/>
      <c r="AO25" s="97"/>
      <c r="AP25" s="97"/>
      <c r="AQ25" s="98"/>
      <c r="AR25" s="97"/>
      <c r="AS25" s="98"/>
      <c r="AT25" s="99"/>
      <c r="AU25" s="100"/>
      <c r="AV25" s="99"/>
      <c r="AW25" s="100"/>
      <c r="AX25" s="101"/>
      <c r="AY25" s="99"/>
      <c r="AZ25" s="100"/>
      <c r="BA25" s="101"/>
      <c r="BB25" s="101"/>
      <c r="BC25" s="97"/>
    </row>
    <row r="26" spans="1:55" ht="22.5" customHeight="1">
      <c r="A26" s="23">
        <v>22</v>
      </c>
      <c r="B26" s="83"/>
      <c r="C26" s="88"/>
      <c r="D26" s="13"/>
      <c r="E26" s="89"/>
      <c r="F26" s="83"/>
      <c r="G26" s="14"/>
      <c r="H26" s="173"/>
      <c r="I26" s="174"/>
      <c r="J26" s="173"/>
      <c r="K26" s="174"/>
      <c r="L26" s="173"/>
      <c r="M26" s="174"/>
      <c r="N26" s="173"/>
      <c r="O26" s="174"/>
      <c r="P26" s="173"/>
      <c r="Q26" s="174"/>
      <c r="R26" s="173"/>
      <c r="S26" s="174"/>
      <c r="T26" s="14"/>
      <c r="U26" s="14"/>
      <c r="V26" s="14"/>
      <c r="W26" s="92"/>
      <c r="X26" s="14"/>
      <c r="Y26" s="14"/>
      <c r="Z26" s="14"/>
      <c r="AA26" s="92"/>
      <c r="AB26" s="14"/>
      <c r="AC26" s="14"/>
      <c r="AD26" s="14"/>
      <c r="AE26" s="92"/>
      <c r="AF26" s="94"/>
      <c r="AL26" s="102">
        <v>22</v>
      </c>
      <c r="AM26" s="97"/>
      <c r="AN26" s="97"/>
      <c r="AO26" s="97"/>
      <c r="AP26" s="97"/>
      <c r="AQ26" s="98"/>
      <c r="AR26" s="97"/>
      <c r="AS26" s="98"/>
      <c r="AT26" s="99"/>
      <c r="AU26" s="100"/>
      <c r="AV26" s="99"/>
      <c r="AW26" s="100"/>
      <c r="AX26" s="101"/>
      <c r="AY26" s="99"/>
      <c r="AZ26" s="100"/>
      <c r="BA26" s="101"/>
      <c r="BB26" s="101"/>
      <c r="BC26" s="97"/>
    </row>
    <row r="27" spans="1:55" ht="22.5" customHeight="1">
      <c r="A27" s="23">
        <v>23</v>
      </c>
      <c r="B27" s="83"/>
      <c r="C27" s="88"/>
      <c r="D27" s="22"/>
      <c r="E27" s="91"/>
      <c r="F27" s="83"/>
      <c r="G27" s="21"/>
      <c r="H27" s="173"/>
      <c r="I27" s="174"/>
      <c r="J27" s="173"/>
      <c r="K27" s="174"/>
      <c r="L27" s="173"/>
      <c r="M27" s="174"/>
      <c r="N27" s="173"/>
      <c r="O27" s="174"/>
      <c r="P27" s="173"/>
      <c r="Q27" s="174"/>
      <c r="R27" s="173"/>
      <c r="S27" s="174"/>
      <c r="T27" s="21"/>
      <c r="U27" s="21"/>
      <c r="V27" s="21"/>
      <c r="W27" s="92"/>
      <c r="X27" s="21"/>
      <c r="Y27" s="21"/>
      <c r="Z27" s="21"/>
      <c r="AA27" s="92"/>
      <c r="AB27" s="21"/>
      <c r="AC27" s="21"/>
      <c r="AD27" s="21"/>
      <c r="AE27" s="92"/>
      <c r="AF27" s="94"/>
      <c r="AL27" s="102">
        <v>23</v>
      </c>
      <c r="AM27" s="97"/>
      <c r="AN27" s="97"/>
      <c r="AO27" s="97"/>
      <c r="AP27" s="97"/>
      <c r="AQ27" s="98"/>
      <c r="AR27" s="97"/>
      <c r="AS27" s="98"/>
      <c r="AT27" s="99"/>
      <c r="AU27" s="100"/>
      <c r="AV27" s="99"/>
      <c r="AW27" s="100"/>
      <c r="AX27" s="101"/>
      <c r="AY27" s="99"/>
      <c r="AZ27" s="100"/>
      <c r="BA27" s="101"/>
      <c r="BB27" s="101"/>
      <c r="BC27" s="97"/>
    </row>
    <row r="28" spans="1:55" ht="22.5" customHeight="1">
      <c r="A28" s="23">
        <v>24</v>
      </c>
      <c r="B28" s="83"/>
      <c r="C28" s="88"/>
      <c r="D28" s="13"/>
      <c r="E28" s="91"/>
      <c r="F28" s="83"/>
      <c r="G28" s="14"/>
      <c r="H28" s="173"/>
      <c r="I28" s="174"/>
      <c r="J28" s="173"/>
      <c r="K28" s="174"/>
      <c r="L28" s="173"/>
      <c r="M28" s="174"/>
      <c r="N28" s="173"/>
      <c r="O28" s="174"/>
      <c r="P28" s="173"/>
      <c r="Q28" s="174"/>
      <c r="R28" s="173"/>
      <c r="S28" s="174"/>
      <c r="T28" s="14"/>
      <c r="U28" s="14"/>
      <c r="V28" s="14"/>
      <c r="W28" s="92"/>
      <c r="X28" s="14"/>
      <c r="Y28" s="14"/>
      <c r="Z28" s="14"/>
      <c r="AA28" s="92"/>
      <c r="AB28" s="14"/>
      <c r="AC28" s="14"/>
      <c r="AD28" s="14"/>
      <c r="AE28" s="92"/>
      <c r="AF28" s="94"/>
      <c r="AL28" s="102">
        <v>24</v>
      </c>
      <c r="AM28" s="97"/>
      <c r="AN28" s="97"/>
      <c r="AO28" s="97"/>
      <c r="AP28" s="97"/>
      <c r="AQ28" s="98"/>
      <c r="AR28" s="97"/>
      <c r="AS28" s="98"/>
      <c r="AT28" s="99"/>
      <c r="AU28" s="100"/>
      <c r="AV28" s="99"/>
      <c r="AW28" s="100"/>
      <c r="AX28" s="101"/>
      <c r="AY28" s="99"/>
      <c r="AZ28" s="100"/>
      <c r="BA28" s="101"/>
      <c r="BB28" s="101"/>
      <c r="BC28" s="97"/>
    </row>
    <row r="29" spans="1:55" ht="23.4" customHeight="1">
      <c r="A29" s="23">
        <v>25</v>
      </c>
      <c r="B29" s="83"/>
      <c r="C29" s="88"/>
      <c r="D29" s="13"/>
      <c r="E29" s="89"/>
      <c r="F29" s="83"/>
      <c r="G29" s="14"/>
      <c r="H29" s="173"/>
      <c r="I29" s="174"/>
      <c r="J29" s="173"/>
      <c r="K29" s="174"/>
      <c r="L29" s="173"/>
      <c r="M29" s="174"/>
      <c r="N29" s="173"/>
      <c r="O29" s="174"/>
      <c r="P29" s="173"/>
      <c r="Q29" s="174"/>
      <c r="R29" s="173"/>
      <c r="S29" s="174"/>
      <c r="T29" s="14"/>
      <c r="U29" s="14"/>
      <c r="V29" s="14"/>
      <c r="W29" s="92"/>
      <c r="X29" s="14"/>
      <c r="Y29" s="14"/>
      <c r="Z29" s="14"/>
      <c r="AA29" s="92"/>
      <c r="AB29" s="14"/>
      <c r="AC29" s="14"/>
      <c r="AD29" s="14"/>
      <c r="AE29" s="92"/>
      <c r="AF29" s="94"/>
      <c r="AL29" s="102">
        <v>25</v>
      </c>
      <c r="AM29" s="97"/>
      <c r="AN29" s="97"/>
      <c r="AO29" s="97"/>
      <c r="AP29" s="97"/>
      <c r="AQ29" s="98"/>
      <c r="AR29" s="97"/>
      <c r="AS29" s="98"/>
      <c r="AT29" s="99"/>
      <c r="AU29" s="100"/>
      <c r="AV29" s="99"/>
      <c r="AW29" s="100"/>
      <c r="AX29" s="101"/>
      <c r="AY29" s="99"/>
      <c r="AZ29" s="100"/>
      <c r="BA29" s="101"/>
      <c r="BB29" s="101"/>
      <c r="BC29" s="97"/>
    </row>
    <row r="30" spans="1:55">
      <c r="B30" s="3"/>
      <c r="C30" s="6"/>
      <c r="D30" s="4"/>
      <c r="E30" s="4"/>
      <c r="F30" s="4"/>
      <c r="G30" s="3"/>
      <c r="H30" s="3"/>
      <c r="I30" s="3"/>
      <c r="J30" s="3"/>
      <c r="K30" s="4"/>
      <c r="L30" s="3"/>
      <c r="M30" s="3"/>
      <c r="N30" s="3"/>
      <c r="O30" s="4"/>
      <c r="P30" s="3"/>
      <c r="Q30" s="3"/>
      <c r="R30" s="3"/>
      <c r="S30" s="4"/>
      <c r="T30" s="3"/>
      <c r="U30" s="3"/>
      <c r="V30" s="3"/>
      <c r="W30" s="4"/>
      <c r="X30" s="3"/>
      <c r="Y30" s="3"/>
      <c r="Z30" s="3"/>
      <c r="AA30" s="4"/>
      <c r="AB30" s="3"/>
      <c r="AC30" s="3"/>
      <c r="AD30" s="3"/>
      <c r="AE30" s="4"/>
    </row>
    <row r="31" spans="1:55">
      <c r="B31" s="3"/>
      <c r="C31" s="6"/>
      <c r="D31" s="4"/>
      <c r="E31" s="4"/>
      <c r="F31" s="4"/>
      <c r="G31" s="3"/>
      <c r="H31" s="3"/>
      <c r="I31" s="3"/>
      <c r="J31" s="3"/>
      <c r="K31" s="4"/>
      <c r="L31" s="3"/>
      <c r="M31" s="3"/>
      <c r="N31" s="3"/>
      <c r="O31" s="4"/>
      <c r="P31" s="3"/>
      <c r="Q31" s="3"/>
      <c r="R31" s="3"/>
      <c r="S31" s="4"/>
      <c r="T31" s="3"/>
      <c r="U31" s="3"/>
      <c r="V31" s="3"/>
      <c r="W31" s="4"/>
      <c r="X31" s="3"/>
      <c r="Y31" s="3"/>
      <c r="Z31" s="3"/>
      <c r="AA31" s="4"/>
      <c r="AB31" s="3"/>
      <c r="AC31" s="3"/>
      <c r="AD31" s="3"/>
      <c r="AE31" s="4"/>
    </row>
    <row r="32" spans="1:55">
      <c r="B32" s="3"/>
      <c r="C32" s="6"/>
      <c r="D32" s="4"/>
      <c r="E32" s="4"/>
      <c r="F32" s="4"/>
      <c r="G32" s="3"/>
      <c r="H32" s="3"/>
      <c r="I32" s="3"/>
      <c r="J32" s="3"/>
      <c r="K32" s="4"/>
      <c r="L32" s="3"/>
      <c r="M32" s="3"/>
      <c r="N32" s="3"/>
      <c r="O32" s="4"/>
      <c r="P32" s="3"/>
      <c r="Q32" s="3"/>
      <c r="R32" s="3"/>
      <c r="S32" s="4"/>
      <c r="T32" s="3"/>
      <c r="U32" s="3"/>
      <c r="V32" s="3"/>
      <c r="W32" s="4"/>
      <c r="X32" s="3"/>
      <c r="Y32" s="3"/>
      <c r="Z32" s="3"/>
      <c r="AA32" s="4"/>
      <c r="AB32" s="3"/>
      <c r="AC32" s="3"/>
      <c r="AD32" s="3"/>
      <c r="AE32" s="4"/>
    </row>
    <row r="33" spans="2:31">
      <c r="B33" s="3"/>
      <c r="C33" s="6"/>
      <c r="D33" s="4"/>
      <c r="E33" s="4"/>
      <c r="F33" s="4"/>
      <c r="G33" s="3"/>
      <c r="H33" s="3"/>
      <c r="I33" s="3"/>
      <c r="J33" s="3"/>
      <c r="K33" s="4"/>
      <c r="L33" s="3"/>
      <c r="M33" s="3"/>
      <c r="N33" s="3"/>
      <c r="O33" s="4"/>
      <c r="P33" s="3"/>
      <c r="Q33" s="3"/>
      <c r="R33" s="3"/>
      <c r="S33" s="4"/>
      <c r="T33" s="3"/>
      <c r="U33" s="3"/>
      <c r="V33" s="3"/>
      <c r="W33" s="4"/>
      <c r="X33" s="3"/>
      <c r="Y33" s="3"/>
      <c r="Z33" s="3"/>
      <c r="AA33" s="4"/>
      <c r="AB33" s="3"/>
      <c r="AC33" s="3"/>
      <c r="AD33" s="3"/>
      <c r="AE33" s="4"/>
    </row>
    <row r="34" spans="2:31">
      <c r="B34" s="3"/>
      <c r="C34" s="6"/>
      <c r="D34" s="4"/>
      <c r="E34" s="4"/>
      <c r="F34" s="4"/>
      <c r="G34" s="3"/>
      <c r="H34" s="3"/>
      <c r="I34" s="3"/>
      <c r="J34" s="3"/>
      <c r="K34" s="4"/>
      <c r="L34" s="3"/>
      <c r="M34" s="3"/>
      <c r="N34" s="3"/>
      <c r="O34" s="4"/>
      <c r="P34" s="3"/>
      <c r="Q34" s="3"/>
      <c r="R34" s="3"/>
      <c r="S34" s="4"/>
      <c r="T34" s="3"/>
      <c r="U34" s="3"/>
      <c r="V34" s="3"/>
      <c r="W34" s="4"/>
      <c r="X34" s="3"/>
      <c r="Y34" s="3"/>
      <c r="Z34" s="3"/>
      <c r="AA34" s="4"/>
      <c r="AB34" s="3"/>
      <c r="AC34" s="3"/>
      <c r="AD34" s="3"/>
      <c r="AE34" s="4"/>
    </row>
    <row r="35" spans="2:31">
      <c r="B35" s="3"/>
      <c r="C35" s="6"/>
      <c r="D35" s="4"/>
      <c r="E35" s="4"/>
      <c r="F35" s="4"/>
      <c r="G35" s="3"/>
      <c r="H35" s="3"/>
      <c r="I35" s="3"/>
      <c r="J35" s="3"/>
      <c r="K35" s="4"/>
      <c r="L35" s="3"/>
      <c r="M35" s="3"/>
      <c r="N35" s="3"/>
      <c r="O35" s="4"/>
      <c r="P35" s="3"/>
      <c r="Q35" s="3"/>
      <c r="R35" s="3"/>
      <c r="S35" s="4"/>
      <c r="T35" s="3"/>
      <c r="U35" s="3"/>
      <c r="V35" s="3"/>
      <c r="W35" s="4"/>
      <c r="X35" s="3"/>
      <c r="Y35" s="3"/>
      <c r="Z35" s="3"/>
      <c r="AA35" s="4"/>
      <c r="AB35" s="3"/>
      <c r="AC35" s="3"/>
      <c r="AD35" s="3"/>
      <c r="AE35" s="4"/>
    </row>
    <row r="36" spans="2:31">
      <c r="B36" s="3"/>
      <c r="C36" s="6"/>
      <c r="D36" s="4"/>
      <c r="E36" s="4"/>
      <c r="F36" s="4"/>
      <c r="G36" s="3"/>
      <c r="H36" s="3"/>
      <c r="I36" s="3"/>
      <c r="J36" s="3"/>
      <c r="K36" s="4"/>
      <c r="L36" s="3"/>
      <c r="M36" s="3"/>
      <c r="N36" s="3"/>
      <c r="O36" s="4"/>
      <c r="P36" s="3"/>
      <c r="Q36" s="3"/>
      <c r="R36" s="3"/>
      <c r="S36" s="4"/>
      <c r="T36" s="3"/>
      <c r="U36" s="3"/>
      <c r="V36" s="3"/>
      <c r="W36" s="4"/>
      <c r="X36" s="3"/>
      <c r="Y36" s="3"/>
      <c r="Z36" s="3"/>
      <c r="AA36" s="4"/>
      <c r="AB36" s="3"/>
      <c r="AC36" s="3"/>
      <c r="AD36" s="3"/>
      <c r="AE36" s="4"/>
    </row>
    <row r="37" spans="2:31">
      <c r="B37" s="3"/>
      <c r="C37" s="6"/>
      <c r="D37" s="4"/>
      <c r="E37" s="4"/>
      <c r="F37" s="4"/>
      <c r="G37" s="3"/>
      <c r="H37" s="3"/>
      <c r="I37" s="3"/>
      <c r="J37" s="3"/>
      <c r="K37" s="4"/>
      <c r="L37" s="3"/>
      <c r="M37" s="3"/>
      <c r="N37" s="3"/>
      <c r="O37" s="4"/>
      <c r="P37" s="3"/>
      <c r="Q37" s="3"/>
      <c r="R37" s="3"/>
      <c r="S37" s="4"/>
      <c r="T37" s="3"/>
      <c r="U37" s="3"/>
      <c r="V37" s="3"/>
      <c r="W37" s="4"/>
      <c r="X37" s="3"/>
      <c r="Y37" s="3"/>
      <c r="Z37" s="3"/>
      <c r="AA37" s="4"/>
      <c r="AB37" s="3"/>
      <c r="AC37" s="3"/>
      <c r="AD37" s="3"/>
      <c r="AE37" s="4"/>
    </row>
    <row r="38" spans="2:31">
      <c r="B38" s="3"/>
      <c r="C38" s="6"/>
      <c r="D38" s="4"/>
      <c r="E38" s="4"/>
      <c r="F38" s="4"/>
      <c r="G38" s="3"/>
      <c r="H38" s="3"/>
      <c r="I38" s="3"/>
      <c r="J38" s="3"/>
      <c r="K38" s="4"/>
      <c r="L38" s="3"/>
      <c r="M38" s="3"/>
      <c r="N38" s="3"/>
      <c r="O38" s="4"/>
      <c r="P38" s="3"/>
      <c r="Q38" s="3"/>
      <c r="R38" s="3"/>
      <c r="S38" s="4"/>
      <c r="T38" s="3"/>
      <c r="U38" s="3"/>
      <c r="V38" s="3"/>
      <c r="W38" s="4"/>
      <c r="X38" s="3"/>
      <c r="Y38" s="3"/>
      <c r="Z38" s="3"/>
      <c r="AA38" s="4"/>
      <c r="AB38" s="3"/>
      <c r="AC38" s="3"/>
      <c r="AD38" s="3"/>
      <c r="AE38" s="4"/>
    </row>
    <row r="39" spans="2:31">
      <c r="B39" s="3"/>
      <c r="C39" s="6"/>
      <c r="D39" s="4"/>
      <c r="E39" s="4"/>
      <c r="F39" s="4"/>
      <c r="G39" s="3"/>
      <c r="H39" s="3"/>
      <c r="I39" s="3"/>
      <c r="J39" s="3"/>
      <c r="K39" s="4"/>
      <c r="L39" s="3"/>
      <c r="M39" s="3"/>
      <c r="N39" s="3"/>
      <c r="O39" s="4"/>
      <c r="P39" s="3"/>
      <c r="Q39" s="3"/>
      <c r="R39" s="3"/>
      <c r="S39" s="4"/>
      <c r="T39" s="3"/>
      <c r="U39" s="3"/>
      <c r="V39" s="3"/>
      <c r="W39" s="4"/>
      <c r="X39" s="3"/>
      <c r="Y39" s="3"/>
      <c r="Z39" s="3"/>
      <c r="AA39" s="4"/>
      <c r="AB39" s="3"/>
      <c r="AC39" s="3"/>
      <c r="AD39" s="3"/>
      <c r="AE39" s="4"/>
    </row>
    <row r="40" spans="2:31">
      <c r="B40" s="3"/>
      <c r="C40" s="6"/>
      <c r="D40" s="4"/>
      <c r="E40" s="4"/>
      <c r="F40" s="4"/>
      <c r="G40" s="3"/>
      <c r="H40" s="3"/>
      <c r="I40" s="3"/>
      <c r="J40" s="3"/>
      <c r="K40" s="4"/>
      <c r="L40" s="3"/>
      <c r="M40" s="3"/>
      <c r="N40" s="3"/>
      <c r="O40" s="4"/>
      <c r="P40" s="3"/>
      <c r="Q40" s="3"/>
      <c r="R40" s="3"/>
      <c r="S40" s="4"/>
      <c r="T40" s="3"/>
      <c r="U40" s="3"/>
      <c r="V40" s="3"/>
      <c r="W40" s="4"/>
      <c r="X40" s="3"/>
      <c r="Y40" s="3"/>
      <c r="Z40" s="3"/>
      <c r="AA40" s="4"/>
      <c r="AB40" s="3"/>
      <c r="AC40" s="3"/>
      <c r="AD40" s="3"/>
      <c r="AE40" s="4"/>
    </row>
    <row r="41" spans="2:31">
      <c r="B41" s="3"/>
      <c r="C41" s="6"/>
      <c r="D41" s="4"/>
      <c r="E41" s="4"/>
      <c r="F41" s="4"/>
      <c r="G41" s="3"/>
      <c r="H41" s="3"/>
      <c r="I41" s="3"/>
      <c r="J41" s="3"/>
      <c r="K41" s="4"/>
      <c r="L41" s="3"/>
      <c r="M41" s="3"/>
      <c r="N41" s="3"/>
      <c r="O41" s="4"/>
      <c r="P41" s="3"/>
      <c r="Q41" s="3"/>
      <c r="R41" s="3"/>
      <c r="S41" s="4"/>
      <c r="T41" s="3"/>
      <c r="U41" s="3"/>
      <c r="V41" s="3"/>
      <c r="W41" s="4"/>
      <c r="X41" s="3"/>
      <c r="Y41" s="3"/>
      <c r="Z41" s="3"/>
      <c r="AA41" s="4"/>
      <c r="AB41" s="3"/>
      <c r="AC41" s="3"/>
      <c r="AD41" s="3"/>
      <c r="AE41" s="4"/>
    </row>
    <row r="42" spans="2:31">
      <c r="B42" s="3"/>
      <c r="C42" s="6"/>
      <c r="D42" s="4"/>
      <c r="E42" s="4"/>
      <c r="F42" s="4"/>
      <c r="G42" s="3"/>
      <c r="H42" s="3"/>
      <c r="I42" s="3"/>
      <c r="J42" s="3"/>
      <c r="K42" s="4"/>
      <c r="L42" s="3"/>
      <c r="M42" s="3"/>
      <c r="N42" s="3"/>
      <c r="O42" s="4"/>
      <c r="P42" s="3"/>
      <c r="Q42" s="3"/>
      <c r="R42" s="3"/>
      <c r="S42" s="4"/>
      <c r="T42" s="3"/>
      <c r="U42" s="3"/>
      <c r="V42" s="3"/>
      <c r="W42" s="4"/>
      <c r="X42" s="3"/>
      <c r="Y42" s="3"/>
      <c r="Z42" s="3"/>
      <c r="AA42" s="4"/>
      <c r="AB42" s="3"/>
      <c r="AC42" s="3"/>
      <c r="AD42" s="3"/>
      <c r="AE42" s="4"/>
    </row>
    <row r="43" spans="2:31">
      <c r="B43" s="3"/>
      <c r="C43" s="6"/>
      <c r="D43" s="4"/>
      <c r="E43" s="4"/>
      <c r="F43" s="4"/>
      <c r="G43" s="3"/>
      <c r="H43" s="3"/>
      <c r="I43" s="3"/>
      <c r="J43" s="3"/>
      <c r="K43" s="4"/>
      <c r="L43" s="3"/>
      <c r="M43" s="3"/>
      <c r="N43" s="3"/>
      <c r="O43" s="4"/>
      <c r="P43" s="3"/>
      <c r="Q43" s="3"/>
      <c r="R43" s="3"/>
      <c r="S43" s="4"/>
      <c r="T43" s="3"/>
      <c r="U43" s="3"/>
      <c r="V43" s="3"/>
      <c r="W43" s="4"/>
      <c r="X43" s="3"/>
      <c r="Y43" s="3"/>
      <c r="Z43" s="3"/>
      <c r="AA43" s="4"/>
      <c r="AB43" s="3"/>
      <c r="AC43" s="3"/>
      <c r="AD43" s="3"/>
      <c r="AE43" s="4"/>
    </row>
    <row r="44" spans="2:31">
      <c r="B44" s="3"/>
      <c r="C44" s="6"/>
      <c r="D44" s="4"/>
      <c r="E44" s="4"/>
      <c r="F44" s="4"/>
      <c r="G44" s="3"/>
      <c r="H44" s="3"/>
      <c r="I44" s="3"/>
      <c r="J44" s="3"/>
      <c r="K44" s="4"/>
      <c r="L44" s="3"/>
      <c r="M44" s="3"/>
      <c r="N44" s="3"/>
      <c r="O44" s="4"/>
      <c r="P44" s="3"/>
      <c r="Q44" s="3"/>
      <c r="R44" s="3"/>
      <c r="S44" s="4"/>
      <c r="T44" s="3"/>
      <c r="U44" s="3"/>
      <c r="V44" s="3"/>
      <c r="W44" s="4"/>
      <c r="X44" s="3"/>
      <c r="Y44" s="3"/>
      <c r="Z44" s="3"/>
      <c r="AA44" s="4"/>
      <c r="AB44" s="3"/>
      <c r="AC44" s="3"/>
      <c r="AD44" s="3"/>
      <c r="AE44" s="4"/>
    </row>
    <row r="45" spans="2:31">
      <c r="B45" s="3"/>
      <c r="C45" s="6"/>
      <c r="D45" s="4"/>
      <c r="E45" s="4"/>
      <c r="F45" s="4"/>
      <c r="G45" s="3"/>
      <c r="H45" s="3"/>
      <c r="I45" s="3"/>
      <c r="J45" s="3"/>
      <c r="K45" s="4"/>
      <c r="L45" s="3"/>
      <c r="M45" s="3"/>
      <c r="N45" s="3"/>
      <c r="O45" s="4"/>
      <c r="P45" s="3"/>
      <c r="Q45" s="3"/>
      <c r="R45" s="3"/>
      <c r="S45" s="4"/>
      <c r="T45" s="3"/>
      <c r="U45" s="3"/>
      <c r="V45" s="3"/>
      <c r="W45" s="4"/>
      <c r="X45" s="3"/>
      <c r="Y45" s="3"/>
      <c r="Z45" s="3"/>
      <c r="AA45" s="4"/>
      <c r="AB45" s="3"/>
      <c r="AC45" s="3"/>
      <c r="AD45" s="3"/>
      <c r="AE45" s="4"/>
    </row>
    <row r="46" spans="2:31">
      <c r="B46" s="3"/>
      <c r="C46" s="6"/>
      <c r="D46" s="4"/>
      <c r="E46" s="4"/>
      <c r="F46" s="4"/>
      <c r="G46" s="3"/>
      <c r="H46" s="3"/>
      <c r="I46" s="3"/>
      <c r="J46" s="3"/>
      <c r="K46" s="4"/>
      <c r="L46" s="3"/>
      <c r="M46" s="3"/>
      <c r="N46" s="3"/>
      <c r="O46" s="4"/>
      <c r="P46" s="3"/>
      <c r="Q46" s="3"/>
      <c r="R46" s="3"/>
      <c r="S46" s="4"/>
      <c r="T46" s="3"/>
      <c r="U46" s="3"/>
      <c r="V46" s="3"/>
      <c r="W46" s="4"/>
      <c r="X46" s="3"/>
      <c r="Y46" s="3"/>
      <c r="Z46" s="3"/>
      <c r="AA46" s="4"/>
      <c r="AB46" s="3"/>
      <c r="AC46" s="3"/>
      <c r="AD46" s="3"/>
      <c r="AE46" s="4"/>
    </row>
    <row r="47" spans="2:31">
      <c r="B47" s="3"/>
      <c r="C47" s="6"/>
      <c r="D47" s="4"/>
      <c r="E47" s="4"/>
      <c r="F47" s="4"/>
      <c r="G47" s="3"/>
      <c r="H47" s="3"/>
      <c r="I47" s="3"/>
      <c r="J47" s="3"/>
      <c r="K47" s="4"/>
      <c r="L47" s="3"/>
      <c r="M47" s="3"/>
      <c r="N47" s="3"/>
      <c r="O47" s="4"/>
      <c r="P47" s="3"/>
      <c r="Q47" s="3"/>
      <c r="R47" s="3"/>
      <c r="S47" s="4"/>
      <c r="T47" s="3"/>
      <c r="U47" s="3"/>
      <c r="V47" s="3"/>
      <c r="W47" s="4"/>
      <c r="X47" s="3"/>
      <c r="Y47" s="3"/>
      <c r="Z47" s="3"/>
      <c r="AA47" s="4"/>
      <c r="AB47" s="3"/>
      <c r="AC47" s="3"/>
      <c r="AD47" s="3"/>
      <c r="AE47" s="4"/>
    </row>
    <row r="48" spans="2:31">
      <c r="B48" s="3"/>
      <c r="C48" s="6"/>
      <c r="D48" s="4"/>
      <c r="E48" s="4"/>
      <c r="F48" s="4"/>
      <c r="G48" s="3"/>
      <c r="H48" s="3"/>
      <c r="I48" s="3"/>
      <c r="J48" s="3"/>
      <c r="K48" s="4"/>
      <c r="L48" s="3"/>
      <c r="M48" s="3"/>
      <c r="N48" s="3"/>
      <c r="O48" s="4"/>
      <c r="P48" s="3"/>
      <c r="Q48" s="3"/>
      <c r="R48" s="3"/>
      <c r="S48" s="4"/>
      <c r="T48" s="3"/>
      <c r="U48" s="3"/>
      <c r="V48" s="3"/>
      <c r="W48" s="4"/>
      <c r="X48" s="3"/>
      <c r="Y48" s="3"/>
      <c r="Z48" s="3"/>
      <c r="AA48" s="4"/>
      <c r="AB48" s="3"/>
      <c r="AC48" s="3"/>
      <c r="AD48" s="3"/>
      <c r="AE48" s="4"/>
    </row>
    <row r="49" spans="2:31">
      <c r="B49" s="3"/>
      <c r="C49" s="6"/>
      <c r="D49" s="4"/>
      <c r="E49" s="4"/>
      <c r="F49" s="4"/>
      <c r="G49" s="3"/>
      <c r="H49" s="3"/>
      <c r="I49" s="3"/>
      <c r="J49" s="3"/>
      <c r="K49" s="4"/>
      <c r="L49" s="3"/>
      <c r="M49" s="3"/>
      <c r="N49" s="3"/>
      <c r="O49" s="4"/>
      <c r="P49" s="3"/>
      <c r="Q49" s="3"/>
      <c r="R49" s="3"/>
      <c r="S49" s="4"/>
      <c r="T49" s="3"/>
      <c r="U49" s="3"/>
      <c r="V49" s="3"/>
      <c r="W49" s="4"/>
      <c r="X49" s="3"/>
      <c r="Y49" s="3"/>
      <c r="Z49" s="3"/>
      <c r="AA49" s="4"/>
      <c r="AB49" s="3"/>
      <c r="AC49" s="3"/>
      <c r="AD49" s="3"/>
      <c r="AE49" s="4"/>
    </row>
    <row r="50" spans="2:31">
      <c r="B50" s="3"/>
      <c r="C50" s="6"/>
      <c r="D50" s="4"/>
      <c r="E50" s="4"/>
      <c r="F50" s="4"/>
      <c r="G50" s="3"/>
      <c r="H50" s="3"/>
      <c r="I50" s="3"/>
      <c r="J50" s="3"/>
      <c r="K50" s="4"/>
      <c r="L50" s="3"/>
      <c r="M50" s="3"/>
      <c r="N50" s="3"/>
      <c r="O50" s="4"/>
      <c r="P50" s="3"/>
      <c r="Q50" s="3"/>
      <c r="R50" s="3"/>
      <c r="S50" s="4"/>
      <c r="T50" s="3"/>
      <c r="U50" s="3"/>
      <c r="V50" s="3"/>
      <c r="W50" s="4"/>
      <c r="X50" s="3"/>
      <c r="Y50" s="3"/>
      <c r="Z50" s="3"/>
      <c r="AA50" s="4"/>
      <c r="AB50" s="3"/>
      <c r="AC50" s="3"/>
      <c r="AD50" s="3"/>
      <c r="AE50" s="4"/>
    </row>
    <row r="51" spans="2:31">
      <c r="B51" s="3"/>
      <c r="C51" s="6"/>
      <c r="D51" s="4"/>
      <c r="E51" s="4"/>
      <c r="F51" s="4"/>
      <c r="G51" s="3"/>
      <c r="H51" s="3"/>
      <c r="I51" s="3"/>
      <c r="J51" s="3"/>
      <c r="K51" s="4"/>
      <c r="L51" s="3"/>
      <c r="M51" s="3"/>
      <c r="N51" s="3"/>
      <c r="O51" s="4"/>
      <c r="P51" s="3"/>
      <c r="Q51" s="3"/>
      <c r="R51" s="3"/>
      <c r="S51" s="4"/>
      <c r="T51" s="3"/>
      <c r="U51" s="3"/>
      <c r="V51" s="3"/>
      <c r="W51" s="4"/>
      <c r="X51" s="3"/>
      <c r="Y51" s="3"/>
      <c r="Z51" s="3"/>
      <c r="AA51" s="4"/>
      <c r="AB51" s="3"/>
      <c r="AC51" s="3"/>
      <c r="AD51" s="3"/>
      <c r="AE51" s="4"/>
    </row>
    <row r="52" spans="2:31">
      <c r="B52" s="3"/>
      <c r="C52" s="6"/>
      <c r="D52" s="4"/>
      <c r="E52" s="4"/>
      <c r="F52" s="4"/>
      <c r="G52" s="3"/>
      <c r="H52" s="3"/>
      <c r="I52" s="3"/>
      <c r="J52" s="3"/>
      <c r="K52" s="4"/>
      <c r="L52" s="3"/>
      <c r="M52" s="3"/>
      <c r="N52" s="3"/>
      <c r="O52" s="4"/>
      <c r="P52" s="3"/>
      <c r="Q52" s="3"/>
      <c r="R52" s="3"/>
      <c r="S52" s="4"/>
      <c r="T52" s="3"/>
      <c r="U52" s="3"/>
      <c r="V52" s="3"/>
      <c r="W52" s="4"/>
      <c r="X52" s="3"/>
      <c r="Y52" s="3"/>
      <c r="Z52" s="3"/>
      <c r="AA52" s="4"/>
      <c r="AB52" s="3"/>
      <c r="AC52" s="3"/>
      <c r="AD52" s="3"/>
      <c r="AE52" s="4"/>
    </row>
    <row r="53" spans="2:31">
      <c r="B53" s="3"/>
      <c r="C53" s="6"/>
      <c r="D53" s="4"/>
      <c r="E53" s="4"/>
      <c r="F53" s="4"/>
      <c r="G53" s="3"/>
      <c r="H53" s="3"/>
      <c r="I53" s="3"/>
      <c r="J53" s="3"/>
      <c r="K53" s="4"/>
      <c r="L53" s="3"/>
      <c r="M53" s="3"/>
      <c r="N53" s="3"/>
      <c r="O53" s="4"/>
      <c r="P53" s="3"/>
      <c r="Q53" s="3"/>
      <c r="R53" s="3"/>
      <c r="S53" s="4"/>
      <c r="T53" s="3"/>
      <c r="U53" s="3"/>
      <c r="V53" s="3"/>
      <c r="W53" s="4"/>
      <c r="X53" s="3"/>
      <c r="Y53" s="3"/>
      <c r="Z53" s="3"/>
      <c r="AA53" s="4"/>
      <c r="AB53" s="3"/>
      <c r="AC53" s="3"/>
      <c r="AD53" s="3"/>
      <c r="AE53" s="4"/>
    </row>
    <row r="54" spans="2:31">
      <c r="B54" s="3"/>
      <c r="C54" s="6"/>
      <c r="D54" s="4"/>
      <c r="E54" s="4"/>
      <c r="F54" s="4"/>
      <c r="G54" s="3"/>
      <c r="H54" s="3"/>
      <c r="I54" s="3"/>
      <c r="J54" s="3"/>
      <c r="K54" s="4"/>
      <c r="L54" s="3"/>
      <c r="M54" s="3"/>
      <c r="N54" s="3"/>
      <c r="O54" s="4"/>
      <c r="P54" s="3"/>
      <c r="Q54" s="3"/>
      <c r="R54" s="3"/>
      <c r="S54" s="4"/>
      <c r="T54" s="3"/>
      <c r="U54" s="3"/>
      <c r="V54" s="3"/>
      <c r="W54" s="4"/>
      <c r="X54" s="3"/>
      <c r="Y54" s="3"/>
      <c r="Z54" s="3"/>
      <c r="AA54" s="4"/>
      <c r="AB54" s="3"/>
      <c r="AC54" s="3"/>
      <c r="AD54" s="3"/>
      <c r="AE54" s="4"/>
    </row>
    <row r="55" spans="2:31">
      <c r="B55" s="3"/>
      <c r="C55" s="6"/>
      <c r="D55" s="4"/>
      <c r="E55" s="4"/>
      <c r="F55" s="4"/>
      <c r="G55" s="3"/>
      <c r="H55" s="3"/>
      <c r="I55" s="3"/>
      <c r="J55" s="3"/>
      <c r="K55" s="4"/>
      <c r="L55" s="3"/>
      <c r="M55" s="3"/>
      <c r="N55" s="3"/>
      <c r="O55" s="4"/>
      <c r="P55" s="3"/>
      <c r="Q55" s="3"/>
      <c r="R55" s="3"/>
      <c r="S55" s="4"/>
      <c r="T55" s="3"/>
      <c r="U55" s="3"/>
      <c r="V55" s="3"/>
      <c r="W55" s="4"/>
      <c r="X55" s="3"/>
      <c r="Y55" s="3"/>
      <c r="Z55" s="3"/>
      <c r="AA55" s="4"/>
      <c r="AB55" s="3"/>
      <c r="AC55" s="3"/>
      <c r="AD55" s="3"/>
      <c r="AE55" s="4"/>
    </row>
    <row r="56" spans="2:31">
      <c r="B56" s="3"/>
      <c r="C56" s="6"/>
      <c r="D56" s="4"/>
      <c r="E56" s="4"/>
      <c r="F56" s="4"/>
      <c r="G56" s="3"/>
      <c r="H56" s="3"/>
      <c r="I56" s="3"/>
      <c r="J56" s="3"/>
      <c r="K56" s="4"/>
      <c r="L56" s="3"/>
      <c r="M56" s="3"/>
      <c r="N56" s="3"/>
      <c r="O56" s="4"/>
      <c r="P56" s="3"/>
      <c r="Q56" s="3"/>
      <c r="R56" s="3"/>
      <c r="S56" s="4"/>
      <c r="T56" s="3"/>
      <c r="U56" s="3"/>
      <c r="V56" s="3"/>
      <c r="W56" s="4"/>
      <c r="X56" s="3"/>
      <c r="Y56" s="3"/>
      <c r="Z56" s="3"/>
      <c r="AA56" s="4"/>
      <c r="AB56" s="3"/>
      <c r="AC56" s="3"/>
      <c r="AD56" s="3"/>
      <c r="AE56" s="4"/>
    </row>
    <row r="57" spans="2:31">
      <c r="B57" s="3"/>
      <c r="C57" s="6"/>
      <c r="D57" s="4"/>
      <c r="E57" s="4"/>
      <c r="F57" s="4"/>
      <c r="G57" s="3"/>
      <c r="H57" s="3"/>
      <c r="I57" s="3"/>
      <c r="J57" s="3"/>
      <c r="K57" s="4"/>
      <c r="L57" s="3"/>
      <c r="M57" s="3"/>
      <c r="N57" s="3"/>
      <c r="O57" s="4"/>
      <c r="P57" s="3"/>
      <c r="Q57" s="3"/>
      <c r="R57" s="3"/>
      <c r="S57" s="4"/>
      <c r="T57" s="3"/>
      <c r="U57" s="3"/>
      <c r="V57" s="3"/>
      <c r="W57" s="4"/>
      <c r="X57" s="3"/>
      <c r="Y57" s="3"/>
      <c r="Z57" s="3"/>
      <c r="AA57" s="4"/>
      <c r="AB57" s="3"/>
      <c r="AC57" s="3"/>
      <c r="AD57" s="3"/>
      <c r="AE57" s="4"/>
    </row>
    <row r="58" spans="2:31">
      <c r="B58" s="3"/>
      <c r="C58" s="6"/>
      <c r="D58" s="4"/>
      <c r="E58" s="4"/>
      <c r="F58" s="4"/>
      <c r="G58" s="3"/>
      <c r="H58" s="3"/>
      <c r="I58" s="3"/>
      <c r="J58" s="3"/>
      <c r="K58" s="4"/>
      <c r="L58" s="3"/>
      <c r="M58" s="3"/>
      <c r="N58" s="3"/>
      <c r="O58" s="4"/>
      <c r="P58" s="3"/>
      <c r="Q58" s="3"/>
      <c r="R58" s="3"/>
      <c r="S58" s="4"/>
      <c r="T58" s="3"/>
      <c r="U58" s="3"/>
      <c r="V58" s="3"/>
      <c r="W58" s="4"/>
      <c r="X58" s="3"/>
      <c r="Y58" s="3"/>
      <c r="Z58" s="3"/>
      <c r="AA58" s="4"/>
      <c r="AB58" s="3"/>
      <c r="AC58" s="3"/>
      <c r="AD58" s="3"/>
      <c r="AE58" s="4"/>
    </row>
    <row r="59" spans="2:31">
      <c r="B59" s="3"/>
      <c r="C59" s="6"/>
      <c r="D59" s="4"/>
      <c r="E59" s="4"/>
      <c r="F59" s="4"/>
      <c r="G59" s="3"/>
      <c r="H59" s="3"/>
      <c r="I59" s="3"/>
      <c r="J59" s="3"/>
      <c r="K59" s="4"/>
      <c r="L59" s="3"/>
      <c r="M59" s="3"/>
      <c r="N59" s="3"/>
      <c r="O59" s="4"/>
      <c r="P59" s="3"/>
      <c r="Q59" s="3"/>
      <c r="R59" s="3"/>
      <c r="S59" s="4"/>
      <c r="T59" s="3"/>
      <c r="U59" s="3"/>
      <c r="V59" s="3"/>
      <c r="W59" s="4"/>
      <c r="X59" s="3"/>
      <c r="Y59" s="3"/>
      <c r="Z59" s="3"/>
      <c r="AA59" s="4"/>
      <c r="AB59" s="3"/>
      <c r="AC59" s="3"/>
      <c r="AD59" s="3"/>
      <c r="AE59" s="4"/>
    </row>
    <row r="60" spans="2:31">
      <c r="B60" s="3"/>
      <c r="C60" s="6"/>
      <c r="D60" s="4"/>
      <c r="E60" s="4"/>
      <c r="F60" s="4"/>
      <c r="G60" s="3"/>
      <c r="H60" s="3"/>
      <c r="I60" s="3"/>
      <c r="J60" s="3"/>
      <c r="K60" s="4"/>
      <c r="L60" s="3"/>
      <c r="M60" s="3"/>
      <c r="N60" s="3"/>
      <c r="O60" s="4"/>
      <c r="P60" s="3"/>
      <c r="Q60" s="3"/>
      <c r="R60" s="3"/>
      <c r="S60" s="4"/>
      <c r="T60" s="3"/>
      <c r="U60" s="3"/>
      <c r="V60" s="3"/>
      <c r="W60" s="4"/>
      <c r="X60" s="3"/>
      <c r="Y60" s="3"/>
      <c r="Z60" s="3"/>
      <c r="AA60" s="4"/>
      <c r="AB60" s="3"/>
      <c r="AC60" s="3"/>
      <c r="AD60" s="3"/>
      <c r="AE60" s="4"/>
    </row>
    <row r="61" spans="2:31">
      <c r="B61" s="3"/>
      <c r="C61" s="6"/>
      <c r="D61" s="4"/>
      <c r="E61" s="4"/>
      <c r="F61" s="4"/>
      <c r="G61" s="3"/>
      <c r="H61" s="3"/>
      <c r="I61" s="3"/>
      <c r="J61" s="3"/>
      <c r="K61" s="4"/>
      <c r="L61" s="3"/>
      <c r="M61" s="3"/>
      <c r="N61" s="3"/>
      <c r="O61" s="4"/>
      <c r="P61" s="3"/>
      <c r="Q61" s="3"/>
      <c r="R61" s="3"/>
      <c r="S61" s="4"/>
      <c r="T61" s="3"/>
      <c r="U61" s="3"/>
      <c r="V61" s="3"/>
      <c r="W61" s="4"/>
      <c r="X61" s="3"/>
      <c r="Y61" s="3"/>
      <c r="Z61" s="3"/>
      <c r="AA61" s="4"/>
      <c r="AB61" s="3"/>
      <c r="AC61" s="3"/>
      <c r="AD61" s="3"/>
      <c r="AE61" s="4"/>
    </row>
    <row r="62" spans="2:31">
      <c r="B62" s="3"/>
      <c r="C62" s="6"/>
      <c r="D62" s="4"/>
      <c r="E62" s="4"/>
      <c r="F62" s="4"/>
      <c r="G62" s="3"/>
      <c r="H62" s="3"/>
      <c r="I62" s="3"/>
      <c r="J62" s="3"/>
      <c r="K62" s="4"/>
      <c r="L62" s="3"/>
      <c r="M62" s="3"/>
      <c r="N62" s="3"/>
      <c r="O62" s="4"/>
      <c r="P62" s="3"/>
      <c r="Q62" s="3"/>
      <c r="R62" s="3"/>
      <c r="S62" s="4"/>
      <c r="T62" s="3"/>
      <c r="U62" s="3"/>
      <c r="V62" s="3"/>
      <c r="W62" s="4"/>
      <c r="X62" s="3"/>
      <c r="Y62" s="3"/>
      <c r="Z62" s="3"/>
      <c r="AA62" s="4"/>
      <c r="AB62" s="3"/>
      <c r="AC62" s="3"/>
      <c r="AD62" s="3"/>
      <c r="AE62" s="4"/>
    </row>
    <row r="63" spans="2:31">
      <c r="B63" s="3"/>
      <c r="C63" s="6"/>
      <c r="D63" s="4"/>
      <c r="E63" s="4"/>
      <c r="F63" s="4"/>
      <c r="G63" s="3"/>
      <c r="H63" s="3"/>
      <c r="I63" s="3"/>
      <c r="J63" s="3"/>
      <c r="K63" s="4"/>
      <c r="L63" s="3"/>
      <c r="M63" s="3"/>
      <c r="N63" s="3"/>
      <c r="O63" s="4"/>
      <c r="P63" s="3"/>
      <c r="Q63" s="3"/>
      <c r="R63" s="3"/>
      <c r="S63" s="4"/>
      <c r="T63" s="3"/>
      <c r="U63" s="3"/>
      <c r="V63" s="3"/>
      <c r="W63" s="4"/>
      <c r="X63" s="3"/>
      <c r="Y63" s="3"/>
      <c r="Z63" s="3"/>
      <c r="AA63" s="4"/>
      <c r="AB63" s="3"/>
      <c r="AC63" s="3"/>
      <c r="AD63" s="3"/>
      <c r="AE63" s="4"/>
    </row>
    <row r="64" spans="2:31">
      <c r="B64" s="3"/>
      <c r="C64" s="6"/>
      <c r="D64" s="4"/>
      <c r="E64" s="4"/>
      <c r="F64" s="4"/>
      <c r="G64" s="3"/>
      <c r="H64" s="3"/>
      <c r="I64" s="3"/>
      <c r="J64" s="3"/>
      <c r="K64" s="4"/>
      <c r="L64" s="3"/>
      <c r="M64" s="3"/>
      <c r="N64" s="3"/>
      <c r="O64" s="4"/>
      <c r="P64" s="3"/>
      <c r="Q64" s="3"/>
      <c r="R64" s="3"/>
      <c r="S64" s="4"/>
      <c r="T64" s="3"/>
      <c r="U64" s="3"/>
      <c r="V64" s="3"/>
      <c r="W64" s="4"/>
      <c r="X64" s="3"/>
      <c r="Y64" s="3"/>
      <c r="Z64" s="3"/>
      <c r="AA64" s="4"/>
      <c r="AB64" s="3"/>
      <c r="AC64" s="3"/>
      <c r="AD64" s="3"/>
      <c r="AE64" s="4"/>
    </row>
  </sheetData>
  <sheetProtection formatCells="0" formatColumns="0" formatRows="0" insertColumns="0" deleteColumns="0" deleteRows="0"/>
  <mergeCells count="19">
    <mergeCell ref="A2:AF2"/>
    <mergeCell ref="H4:I4"/>
    <mergeCell ref="L4:M4"/>
    <mergeCell ref="P4:Q4"/>
    <mergeCell ref="T4:U4"/>
    <mergeCell ref="X4:Y4"/>
    <mergeCell ref="AB4:AC4"/>
    <mergeCell ref="J4:K4"/>
    <mergeCell ref="N4:O4"/>
    <mergeCell ref="R4:S4"/>
    <mergeCell ref="R14:S14"/>
    <mergeCell ref="T14:U14"/>
    <mergeCell ref="X14:Y14"/>
    <mergeCell ref="AB14:AC14"/>
    <mergeCell ref="H14:I14"/>
    <mergeCell ref="J14:K14"/>
    <mergeCell ref="L14:M14"/>
    <mergeCell ref="N14:O14"/>
    <mergeCell ref="P14:Q14"/>
  </mergeCells>
  <phoneticPr fontId="22"/>
  <conditionalFormatting sqref="G26 G29 G13:K13 AF5:AF13 AF23:AF29 G23 G5:G12">
    <cfRule type="expression" dxfId="49" priority="34" stopIfTrue="1">
      <formula>#REF!="女"</formula>
    </cfRule>
  </conditionalFormatting>
  <conditionalFormatting sqref="F5:F8">
    <cfRule type="expression" dxfId="48" priority="33" stopIfTrue="1">
      <formula>$F5="女"</formula>
    </cfRule>
  </conditionalFormatting>
  <conditionalFormatting sqref="F9:F10">
    <cfRule type="expression" dxfId="47" priority="32" stopIfTrue="1">
      <formula>$F9="女"</formula>
    </cfRule>
  </conditionalFormatting>
  <conditionalFormatting sqref="F11:F13">
    <cfRule type="expression" dxfId="46" priority="31" stopIfTrue="1">
      <formula>$F11="女"</formula>
    </cfRule>
  </conditionalFormatting>
  <conditionalFormatting sqref="F23 F26 F29">
    <cfRule type="expression" dxfId="45" priority="30" stopIfTrue="1">
      <formula>$F23="女"</formula>
    </cfRule>
  </conditionalFormatting>
  <conditionalFormatting sqref="G24:G25 G27:G28">
    <cfRule type="expression" dxfId="44" priority="29" stopIfTrue="1">
      <formula>#REF!="女"</formula>
    </cfRule>
  </conditionalFormatting>
  <conditionalFormatting sqref="F24:F25 F27:F28">
    <cfRule type="expression" dxfId="43" priority="28" stopIfTrue="1">
      <formula>$F24="女"</formula>
    </cfRule>
  </conditionalFormatting>
  <conditionalFormatting sqref="AM5:BC29">
    <cfRule type="cellIs" dxfId="42" priority="27" operator="equal">
      <formula>""</formula>
    </cfRule>
  </conditionalFormatting>
  <conditionalFormatting sqref="L13:O13">
    <cfRule type="expression" dxfId="41" priority="25" stopIfTrue="1">
      <formula>#REF!="女"</formula>
    </cfRule>
  </conditionalFormatting>
  <conditionalFormatting sqref="P13:S13">
    <cfRule type="expression" dxfId="40" priority="23" stopIfTrue="1">
      <formula>#REF!="女"</formula>
    </cfRule>
  </conditionalFormatting>
  <conditionalFormatting sqref="T26:W26 T29:W29 T5:W13 T23:W23">
    <cfRule type="expression" dxfId="39" priority="21" stopIfTrue="1">
      <formula>#REF!="女"</formula>
    </cfRule>
  </conditionalFormatting>
  <conditionalFormatting sqref="T24:W25 T27:W28">
    <cfRule type="expression" dxfId="38" priority="20" stopIfTrue="1">
      <formula>#REF!="女"</formula>
    </cfRule>
  </conditionalFormatting>
  <conditionalFormatting sqref="X26:AA26 X29:AA29 X5:AA13 X23:AA23">
    <cfRule type="expression" dxfId="37" priority="19" stopIfTrue="1">
      <formula>#REF!="女"</formula>
    </cfRule>
  </conditionalFormatting>
  <conditionalFormatting sqref="X24:AA25 X27:AA28">
    <cfRule type="expression" dxfId="36" priority="18" stopIfTrue="1">
      <formula>#REF!="女"</formula>
    </cfRule>
  </conditionalFormatting>
  <conditionalFormatting sqref="AB26:AE26 AB29:AE29 AB5:AE13 AB23:AE23">
    <cfRule type="expression" dxfId="35" priority="17" stopIfTrue="1">
      <formula>#REF!="女"</formula>
    </cfRule>
  </conditionalFormatting>
  <conditionalFormatting sqref="AB24:AE25 AB27:AE28">
    <cfRule type="expression" dxfId="34" priority="16" stopIfTrue="1">
      <formula>#REF!="女"</formula>
    </cfRule>
  </conditionalFormatting>
  <conditionalFormatting sqref="G15:G22 AF15:AF22">
    <cfRule type="expression" dxfId="33" priority="15" stopIfTrue="1">
      <formula>#REF!="女"</formula>
    </cfRule>
  </conditionalFormatting>
  <conditionalFormatting sqref="F15:F18">
    <cfRule type="expression" dxfId="32" priority="14" stopIfTrue="1">
      <formula>$F15="女"</formula>
    </cfRule>
  </conditionalFormatting>
  <conditionalFormatting sqref="F19:F20">
    <cfRule type="expression" dxfId="31" priority="13" stopIfTrue="1">
      <formula>$F19="女"</formula>
    </cfRule>
  </conditionalFormatting>
  <conditionalFormatting sqref="F21:F22">
    <cfRule type="expression" dxfId="30" priority="12" stopIfTrue="1">
      <formula>$F21="女"</formula>
    </cfRule>
  </conditionalFormatting>
  <conditionalFormatting sqref="T15:W22">
    <cfRule type="expression" dxfId="29" priority="9" stopIfTrue="1">
      <formula>#REF!="女"</formula>
    </cfRule>
  </conditionalFormatting>
  <conditionalFormatting sqref="X15:AA22">
    <cfRule type="expression" dxfId="28" priority="8" stopIfTrue="1">
      <formula>#REF!="女"</formula>
    </cfRule>
  </conditionalFormatting>
  <conditionalFormatting sqref="AB15:AE22">
    <cfRule type="expression" dxfId="27" priority="7" stopIfTrue="1">
      <formula>#REF!="女"</formula>
    </cfRule>
  </conditionalFormatting>
  <conditionalFormatting sqref="H5:S9">
    <cfRule type="expression" dxfId="26" priority="6" stopIfTrue="1">
      <formula>#REF!="女"</formula>
    </cfRule>
  </conditionalFormatting>
  <conditionalFormatting sqref="H10:S12">
    <cfRule type="expression" dxfId="25" priority="5" stopIfTrue="1">
      <formula>#REF!="女"</formula>
    </cfRule>
  </conditionalFormatting>
  <conditionalFormatting sqref="H15:S19">
    <cfRule type="expression" dxfId="24" priority="4" stopIfTrue="1">
      <formula>#REF!="女"</formula>
    </cfRule>
  </conditionalFormatting>
  <conditionalFormatting sqref="H20:S21">
    <cfRule type="expression" dxfId="23" priority="3" stopIfTrue="1">
      <formula>#REF!="女"</formula>
    </cfRule>
  </conditionalFormatting>
  <conditionalFormatting sqref="H22:S26">
    <cfRule type="expression" dxfId="22" priority="2" stopIfTrue="1">
      <formula>#REF!="女"</formula>
    </cfRule>
  </conditionalFormatting>
  <conditionalFormatting sqref="H27:S29">
    <cfRule type="expression" dxfId="21" priority="1" stopIfTrue="1">
      <formula>#REF!="女"</formula>
    </cfRule>
  </conditionalFormatting>
  <dataValidations count="4">
    <dataValidation type="list" allowBlank="1" showErrorMessage="1" sqref="H13:J13 L13:N13 T5:V13 X5:Z13 AB5:AD13 AB15:AD22 G5:G13 P13:R13 T15:V22 X15:Z22 G15:G22" xr:uid="{00000000-0002-0000-0D00-000000000000}">
      <formula1>#REF!</formula1>
    </dataValidation>
    <dataValidation imeMode="halfKatakana" allowBlank="1" showInputMessage="1" showErrorMessage="1" sqref="D5:D13 D15:D22" xr:uid="{00000000-0002-0000-0D00-000001000000}"/>
    <dataValidation type="list" allowBlank="1" showInputMessage="1" showErrorMessage="1" sqref="F5:F13 F15:F29" xr:uid="{00000000-0002-0000-0D00-000002000000}">
      <formula1>$C$56:$C$61</formula1>
    </dataValidation>
    <dataValidation type="list" allowBlank="1" showErrorMessage="1" sqref="H15:S29 H5:S12" xr:uid="{AEB43519-EAC5-4FC6-93E5-EBE26734FC57}">
      <formula1>"○,✕,ー"</formula1>
    </dataValidation>
  </dataValidations>
  <printOptions horizontalCentered="1"/>
  <pageMargins left="0.70866141732283472" right="0.70866141732283472" top="0.35433070866141736" bottom="0" header="0.31496062992125984" footer="0.31496062992125984"/>
  <pageSetup paperSize="9" scale="88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82"/>
  <sheetViews>
    <sheetView showGridLines="0" view="pageBreakPreview" zoomScaleNormal="100" zoomScaleSheetLayoutView="100" workbookViewId="0">
      <selection activeCell="M14" sqref="M14"/>
    </sheetView>
  </sheetViews>
  <sheetFormatPr defaultColWidth="9" defaultRowHeight="13.2"/>
  <cols>
    <col min="1" max="1" width="5.109375" style="23" customWidth="1"/>
    <col min="2" max="2" width="6.109375" style="53" customWidth="1"/>
    <col min="3" max="3" width="12.44140625" style="8" customWidth="1"/>
    <col min="4" max="4" width="8.21875" style="9" hidden="1" customWidth="1"/>
    <col min="5" max="5" width="11.44140625" style="199" bestFit="1" customWidth="1"/>
    <col min="6" max="6" width="4.33203125" style="9" customWidth="1"/>
    <col min="7" max="7" width="5" style="7" hidden="1" customWidth="1"/>
    <col min="8" max="8" width="4.6640625" style="23" customWidth="1"/>
    <col min="9" max="9" width="10.44140625" style="49" customWidth="1"/>
    <col min="10" max="10" width="4.6640625" style="23" customWidth="1"/>
    <col min="11" max="11" width="11.6640625" style="49" customWidth="1"/>
    <col min="12" max="12" width="12.44140625" style="23" customWidth="1"/>
    <col min="13" max="13" width="9" style="23"/>
    <col min="14" max="14" width="9" style="120"/>
    <col min="15" max="15" width="7.33203125" style="120" customWidth="1"/>
    <col min="16" max="16" width="8.109375" style="120" customWidth="1"/>
    <col min="17" max="17" width="11.44140625" style="120" customWidth="1"/>
    <col min="18" max="18" width="3.21875" style="120" customWidth="1"/>
    <col min="19" max="19" width="9" style="120" customWidth="1"/>
    <col min="20" max="20" width="18" style="120" customWidth="1"/>
    <col min="21" max="21" width="6.21875" style="120" customWidth="1"/>
    <col min="22" max="22" width="6.44140625" style="120" customWidth="1"/>
    <col min="23" max="32" width="9" style="120"/>
    <col min="33" max="16384" width="9" style="23"/>
  </cols>
  <sheetData>
    <row r="1" spans="1:32" ht="20.399999999999999" customHeight="1">
      <c r="A1" s="245" t="s">
        <v>411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32" s="16" customFormat="1" ht="14.25" customHeight="1">
      <c r="B2" s="50"/>
      <c r="C2" s="18"/>
      <c r="D2" s="19"/>
      <c r="E2" s="197"/>
      <c r="F2" s="20"/>
      <c r="G2" s="17"/>
      <c r="I2" s="86"/>
      <c r="K2" s="86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32" ht="21" customHeight="1">
      <c r="B3" s="51" t="s">
        <v>0</v>
      </c>
      <c r="C3" s="43" t="s">
        <v>1</v>
      </c>
      <c r="D3" s="43" t="s">
        <v>2</v>
      </c>
      <c r="E3" s="43" t="s">
        <v>5</v>
      </c>
      <c r="F3" s="44" t="s">
        <v>3</v>
      </c>
      <c r="G3" s="45" t="s">
        <v>4</v>
      </c>
      <c r="H3" s="240" t="s">
        <v>21</v>
      </c>
      <c r="I3" s="241"/>
      <c r="J3" s="240" t="s">
        <v>22</v>
      </c>
      <c r="K3" s="241"/>
      <c r="L3" s="48" t="s">
        <v>23</v>
      </c>
      <c r="O3" s="122" t="s">
        <v>56</v>
      </c>
      <c r="P3" s="123" t="s">
        <v>55</v>
      </c>
      <c r="Q3" s="122" t="s">
        <v>41</v>
      </c>
      <c r="R3" s="122" t="s">
        <v>49</v>
      </c>
      <c r="S3" s="122" t="s">
        <v>50</v>
      </c>
      <c r="T3" s="122" t="s">
        <v>42</v>
      </c>
      <c r="U3" s="122" t="s">
        <v>11</v>
      </c>
      <c r="V3" s="122" t="s">
        <v>43</v>
      </c>
      <c r="W3" s="122"/>
      <c r="X3" s="124" t="s">
        <v>44</v>
      </c>
      <c r="Y3" s="125" t="s">
        <v>45</v>
      </c>
      <c r="Z3" s="126" t="s">
        <v>46</v>
      </c>
      <c r="AA3" s="127" t="s">
        <v>51</v>
      </c>
      <c r="AB3" s="128" t="s">
        <v>52</v>
      </c>
      <c r="AC3" s="126" t="s">
        <v>47</v>
      </c>
      <c r="AD3" s="127" t="s">
        <v>53</v>
      </c>
      <c r="AE3" s="128" t="s">
        <v>54</v>
      </c>
      <c r="AF3" s="128" t="s">
        <v>54</v>
      </c>
    </row>
    <row r="4" spans="1:32" ht="15" customHeight="1">
      <c r="A4" s="23">
        <v>1</v>
      </c>
      <c r="B4" s="235">
        <f>VLOOKUP($A4,$O$4:$AF$54,2)</f>
        <v>103</v>
      </c>
      <c r="C4" s="237" t="str">
        <f>VLOOKUP($A4,$O$4:$AF$54,3)</f>
        <v>喜多　陽梨</v>
      </c>
      <c r="D4" s="235" t="str">
        <f>VLOOKUP(C4,Q4:AH28,2)</f>
        <v xml:space="preserve"> </v>
      </c>
      <c r="E4" s="242" t="str">
        <f>VLOOKUP($A4,$O$4:$AF$54,6)</f>
        <v>大方ＪＡＣ</v>
      </c>
      <c r="F4" s="235">
        <f>VLOOKUP($A4,$O$4:$AF$54,7)</f>
        <v>5</v>
      </c>
      <c r="G4" s="235">
        <f>U4</f>
        <v>5</v>
      </c>
      <c r="H4" s="112" t="s">
        <v>12</v>
      </c>
      <c r="I4" s="223" t="s">
        <v>475</v>
      </c>
      <c r="J4" s="112" t="s">
        <v>12</v>
      </c>
      <c r="K4" s="223" t="s">
        <v>476</v>
      </c>
      <c r="L4" s="96">
        <v>287</v>
      </c>
      <c r="N4" s="120">
        <v>1</v>
      </c>
      <c r="O4" s="97">
        <v>1</v>
      </c>
      <c r="P4" s="23">
        <v>103</v>
      </c>
      <c r="Q4" s="23" t="s">
        <v>184</v>
      </c>
      <c r="R4" s="23" t="s">
        <v>337</v>
      </c>
      <c r="S4" s="23"/>
      <c r="T4" s="23" t="s">
        <v>409</v>
      </c>
      <c r="U4" s="23">
        <v>5</v>
      </c>
      <c r="V4" s="23" t="s">
        <v>173</v>
      </c>
      <c r="W4" s="23"/>
      <c r="X4" s="23"/>
      <c r="Y4" s="23"/>
      <c r="Z4" s="23"/>
      <c r="AA4" s="23"/>
      <c r="AB4" s="23"/>
      <c r="AC4" s="23" t="s">
        <v>70</v>
      </c>
      <c r="AD4" s="23"/>
      <c r="AE4" s="23"/>
      <c r="AF4" s="101"/>
    </row>
    <row r="5" spans="1:32" ht="15" customHeight="1">
      <c r="B5" s="236"/>
      <c r="C5" s="238"/>
      <c r="D5" s="236"/>
      <c r="E5" s="243"/>
      <c r="F5" s="236"/>
      <c r="G5" s="236"/>
      <c r="H5" s="113" t="s">
        <v>14</v>
      </c>
      <c r="I5" s="218">
        <v>-0.6</v>
      </c>
      <c r="J5" s="113" t="s">
        <v>14</v>
      </c>
      <c r="K5" s="228" t="s">
        <v>448</v>
      </c>
      <c r="L5" s="111"/>
      <c r="N5" s="120">
        <v>2</v>
      </c>
      <c r="O5" s="97">
        <v>2</v>
      </c>
      <c r="P5" s="23">
        <v>431</v>
      </c>
      <c r="Q5" s="23" t="s">
        <v>221</v>
      </c>
      <c r="R5" s="23" t="s">
        <v>338</v>
      </c>
      <c r="S5" s="23"/>
      <c r="T5" s="23" t="s">
        <v>279</v>
      </c>
      <c r="U5" s="23">
        <v>5</v>
      </c>
      <c r="V5" s="23" t="s">
        <v>173</v>
      </c>
      <c r="W5" s="23"/>
      <c r="X5" s="23"/>
      <c r="Y5" s="23"/>
      <c r="Z5" s="23"/>
      <c r="AA5" s="23"/>
      <c r="AB5" s="23"/>
      <c r="AC5" s="23" t="s">
        <v>70</v>
      </c>
      <c r="AD5" s="23" t="s">
        <v>339</v>
      </c>
      <c r="AE5" s="23"/>
      <c r="AF5" s="101"/>
    </row>
    <row r="6" spans="1:32" ht="15" customHeight="1">
      <c r="A6" s="23">
        <v>2</v>
      </c>
      <c r="B6" s="235">
        <f t="shared" ref="B6" si="0">VLOOKUP($A6,$O$4:$AF$54,2)</f>
        <v>431</v>
      </c>
      <c r="C6" s="237" t="str">
        <f t="shared" ref="C6" si="1">VLOOKUP($A6,$O$4:$AF$54,3)</f>
        <v>田村　　央</v>
      </c>
      <c r="D6" s="235" t="str">
        <f t="shared" ref="D6" si="2">VLOOKUP(C6,Q6:AH30,2)</f>
        <v xml:space="preserve"> </v>
      </c>
      <c r="E6" s="242" t="str">
        <f t="shared" ref="E6" si="3">VLOOKUP($A6,$O$4:$AF$54,6)</f>
        <v>アスリートすくも</v>
      </c>
      <c r="F6" s="235">
        <f t="shared" ref="F6" si="4">VLOOKUP($A6,$O$4:$AF$54,7)</f>
        <v>5</v>
      </c>
      <c r="G6" s="237" t="str">
        <f>T5</f>
        <v>アスリートすくも</v>
      </c>
      <c r="H6" s="112" t="s">
        <v>12</v>
      </c>
      <c r="I6" s="223">
        <v>271</v>
      </c>
      <c r="J6" s="112" t="s">
        <v>12</v>
      </c>
      <c r="K6" s="223" t="s">
        <v>446</v>
      </c>
      <c r="L6" s="96">
        <v>271</v>
      </c>
      <c r="N6" s="120">
        <v>3</v>
      </c>
      <c r="O6" s="97">
        <v>3</v>
      </c>
      <c r="P6" s="23">
        <v>432</v>
      </c>
      <c r="Q6" s="23" t="s">
        <v>218</v>
      </c>
      <c r="R6" s="23" t="s">
        <v>340</v>
      </c>
      <c r="S6" s="23"/>
      <c r="T6" s="23" t="s">
        <v>279</v>
      </c>
      <c r="U6" s="23">
        <v>5</v>
      </c>
      <c r="V6" s="23" t="s">
        <v>173</v>
      </c>
      <c r="W6" s="23"/>
      <c r="X6" s="23"/>
      <c r="Y6" s="23"/>
      <c r="Z6" s="23"/>
      <c r="AA6" s="23"/>
      <c r="AB6" s="23"/>
      <c r="AC6" s="23" t="s">
        <v>70</v>
      </c>
      <c r="AD6" s="23"/>
      <c r="AE6" s="23"/>
      <c r="AF6" s="101"/>
    </row>
    <row r="7" spans="1:32" ht="15" customHeight="1">
      <c r="B7" s="236"/>
      <c r="C7" s="238"/>
      <c r="D7" s="236"/>
      <c r="E7" s="243"/>
      <c r="F7" s="236"/>
      <c r="G7" s="238"/>
      <c r="H7" s="113" t="s">
        <v>14</v>
      </c>
      <c r="I7" s="218">
        <v>-0.3</v>
      </c>
      <c r="J7" s="113" t="s">
        <v>14</v>
      </c>
      <c r="K7" s="218"/>
      <c r="L7" s="111"/>
      <c r="N7" s="120">
        <v>4</v>
      </c>
      <c r="O7" s="97">
        <v>4</v>
      </c>
      <c r="P7" s="23">
        <v>401</v>
      </c>
      <c r="Q7" s="23" t="s">
        <v>255</v>
      </c>
      <c r="R7" s="23" t="s">
        <v>341</v>
      </c>
      <c r="S7" s="23"/>
      <c r="T7" s="23" t="s">
        <v>280</v>
      </c>
      <c r="U7" s="23">
        <v>5</v>
      </c>
      <c r="V7" s="23" t="s">
        <v>173</v>
      </c>
      <c r="W7" s="23"/>
      <c r="X7" s="23"/>
      <c r="Y7" s="23"/>
      <c r="Z7" s="23"/>
      <c r="AA7" s="23"/>
      <c r="AB7" s="23"/>
      <c r="AC7" s="23" t="s">
        <v>70</v>
      </c>
      <c r="AD7" s="23" t="s">
        <v>342</v>
      </c>
      <c r="AE7" s="23" t="s">
        <v>343</v>
      </c>
      <c r="AF7" s="101"/>
    </row>
    <row r="8" spans="1:32" ht="15" customHeight="1">
      <c r="A8" s="23">
        <v>3</v>
      </c>
      <c r="B8" s="235">
        <f t="shared" ref="B8" si="5">VLOOKUP($A8,$O$4:$AF$54,2)</f>
        <v>432</v>
      </c>
      <c r="C8" s="237" t="str">
        <f t="shared" ref="C8" si="6">VLOOKUP($A8,$O$4:$AF$54,3)</f>
        <v>山本光花梨</v>
      </c>
      <c r="D8" s="235" t="str">
        <f t="shared" ref="D8" si="7">VLOOKUP(C8,Q8:AH32,2)</f>
        <v xml:space="preserve"> </v>
      </c>
      <c r="E8" s="242" t="str">
        <f t="shared" ref="E8" si="8">VLOOKUP($A8,$O$4:$AF$54,6)</f>
        <v>アスリートすくも</v>
      </c>
      <c r="F8" s="235">
        <f t="shared" ref="F8" si="9">VLOOKUP($A8,$O$4:$AF$54,7)</f>
        <v>5</v>
      </c>
      <c r="G8" s="237" t="str">
        <f>T6</f>
        <v>アスリートすくも</v>
      </c>
      <c r="H8" s="112" t="s">
        <v>12</v>
      </c>
      <c r="I8" s="223" t="s">
        <v>478</v>
      </c>
      <c r="J8" s="112" t="s">
        <v>12</v>
      </c>
      <c r="K8" s="223" t="s">
        <v>477</v>
      </c>
      <c r="L8" s="96">
        <v>327</v>
      </c>
      <c r="N8" s="120">
        <v>5</v>
      </c>
      <c r="O8" s="97">
        <v>5</v>
      </c>
      <c r="P8" s="23">
        <v>416</v>
      </c>
      <c r="Q8" s="23" t="s">
        <v>253</v>
      </c>
      <c r="R8" s="23" t="s">
        <v>344</v>
      </c>
      <c r="S8" s="23"/>
      <c r="T8" s="23" t="s">
        <v>280</v>
      </c>
      <c r="U8" s="23">
        <v>5</v>
      </c>
      <c r="V8" s="23" t="s">
        <v>173</v>
      </c>
      <c r="W8" s="23"/>
      <c r="X8" s="23"/>
      <c r="Y8" s="23"/>
      <c r="Z8" s="23"/>
      <c r="AA8" s="23"/>
      <c r="AB8" s="23"/>
      <c r="AC8" s="23" t="s">
        <v>70</v>
      </c>
      <c r="AD8" s="23" t="s">
        <v>345</v>
      </c>
      <c r="AE8" s="23" t="s">
        <v>343</v>
      </c>
      <c r="AF8" s="101"/>
    </row>
    <row r="9" spans="1:32" ht="15" customHeight="1">
      <c r="B9" s="236"/>
      <c r="C9" s="238"/>
      <c r="D9" s="236"/>
      <c r="E9" s="243"/>
      <c r="F9" s="236"/>
      <c r="G9" s="238"/>
      <c r="H9" s="113" t="s">
        <v>14</v>
      </c>
      <c r="I9" s="218">
        <v>-2.7</v>
      </c>
      <c r="J9" s="113" t="s">
        <v>14</v>
      </c>
      <c r="K9" s="218">
        <v>-0.8</v>
      </c>
      <c r="L9" s="111"/>
      <c r="N9" s="120">
        <v>6</v>
      </c>
      <c r="O9" s="97">
        <v>6</v>
      </c>
      <c r="P9" s="23">
        <v>412</v>
      </c>
      <c r="Q9" s="23" t="s">
        <v>250</v>
      </c>
      <c r="R9" s="23" t="s">
        <v>346</v>
      </c>
      <c r="S9" s="23"/>
      <c r="T9" s="23" t="s">
        <v>280</v>
      </c>
      <c r="U9" s="23">
        <v>5</v>
      </c>
      <c r="V9" s="23" t="s">
        <v>173</v>
      </c>
      <c r="W9" s="23"/>
      <c r="X9" s="23"/>
      <c r="Y9" s="23"/>
      <c r="Z9" s="23"/>
      <c r="AA9" s="23"/>
      <c r="AB9" s="23"/>
      <c r="AC9" s="23" t="s">
        <v>70</v>
      </c>
      <c r="AD9" s="23" t="s">
        <v>342</v>
      </c>
      <c r="AE9" s="23" t="s">
        <v>343</v>
      </c>
      <c r="AF9" s="101"/>
    </row>
    <row r="10" spans="1:32" ht="15" customHeight="1">
      <c r="A10" s="23">
        <v>4</v>
      </c>
      <c r="B10" s="235">
        <f t="shared" ref="B10" si="10">VLOOKUP($A10,$O$4:$AF$54,2)</f>
        <v>401</v>
      </c>
      <c r="C10" s="237" t="str">
        <f t="shared" ref="C10" si="11">VLOOKUP($A10,$O$4:$AF$54,3)</f>
        <v>田村　彩葉</v>
      </c>
      <c r="D10" s="235" t="str">
        <f t="shared" ref="D10" si="12">VLOOKUP(C10,Q10:AH34,2)</f>
        <v xml:space="preserve"> </v>
      </c>
      <c r="E10" s="242" t="str">
        <f t="shared" ref="E10" si="13">VLOOKUP($A10,$O$4:$AF$54,6)</f>
        <v>宿毛ＪＡＣ</v>
      </c>
      <c r="F10" s="235">
        <f t="shared" ref="F10" si="14">VLOOKUP($A10,$O$4:$AF$54,7)</f>
        <v>5</v>
      </c>
      <c r="G10" s="237" t="str">
        <f>T7</f>
        <v>宿毛ＪＡＣ</v>
      </c>
      <c r="H10" s="112" t="s">
        <v>12</v>
      </c>
      <c r="I10" s="223"/>
      <c r="J10" s="112" t="s">
        <v>12</v>
      </c>
      <c r="K10" s="223"/>
      <c r="L10" s="246" t="s">
        <v>447</v>
      </c>
      <c r="N10" s="120">
        <v>7</v>
      </c>
      <c r="O10" s="97">
        <v>7</v>
      </c>
      <c r="P10" s="23">
        <v>391</v>
      </c>
      <c r="Q10" s="23" t="s">
        <v>246</v>
      </c>
      <c r="R10" s="23" t="s">
        <v>347</v>
      </c>
      <c r="S10" s="23"/>
      <c r="T10" s="23" t="s">
        <v>280</v>
      </c>
      <c r="U10" s="23">
        <v>5</v>
      </c>
      <c r="V10" s="23" t="s">
        <v>173</v>
      </c>
      <c r="W10" s="23"/>
      <c r="X10" s="23"/>
      <c r="Y10" s="23"/>
      <c r="Z10" s="23"/>
      <c r="AA10" s="23"/>
      <c r="AB10" s="23"/>
      <c r="AC10" s="23" t="s">
        <v>70</v>
      </c>
      <c r="AD10" s="23" t="s">
        <v>348</v>
      </c>
      <c r="AE10" s="23" t="s">
        <v>349</v>
      </c>
      <c r="AF10" s="101"/>
    </row>
    <row r="11" spans="1:32" ht="15" customHeight="1">
      <c r="B11" s="236"/>
      <c r="C11" s="238"/>
      <c r="D11" s="236"/>
      <c r="E11" s="243"/>
      <c r="F11" s="236"/>
      <c r="G11" s="238"/>
      <c r="H11" s="113" t="s">
        <v>14</v>
      </c>
      <c r="I11" s="218"/>
      <c r="J11" s="113" t="s">
        <v>14</v>
      </c>
      <c r="K11" s="218" t="s">
        <v>422</v>
      </c>
      <c r="L11" s="247"/>
      <c r="N11" s="120">
        <v>8</v>
      </c>
      <c r="O11" s="97">
        <v>8</v>
      </c>
      <c r="P11" s="97" t="s">
        <v>408</v>
      </c>
      <c r="Q11" s="97" t="s">
        <v>408</v>
      </c>
      <c r="R11" s="97" t="s">
        <v>408</v>
      </c>
      <c r="S11" s="97" t="s">
        <v>408</v>
      </c>
      <c r="T11" s="97" t="s">
        <v>408</v>
      </c>
      <c r="U11" s="98" t="s">
        <v>408</v>
      </c>
      <c r="V11" s="97" t="s">
        <v>408</v>
      </c>
      <c r="W11" s="98" t="s">
        <v>408</v>
      </c>
      <c r="X11" s="99" t="s">
        <v>408</v>
      </c>
      <c r="Y11" s="100" t="s">
        <v>408</v>
      </c>
      <c r="Z11" s="99"/>
      <c r="AA11" s="100"/>
      <c r="AB11" s="101"/>
      <c r="AC11" s="99"/>
      <c r="AD11" s="100"/>
      <c r="AE11" s="101"/>
      <c r="AF11" s="101"/>
    </row>
    <row r="12" spans="1:32" ht="15" customHeight="1">
      <c r="A12" s="23">
        <v>5</v>
      </c>
      <c r="B12" s="235">
        <f t="shared" ref="B12" si="15">VLOOKUP($A12,$O$4:$AF$54,2)</f>
        <v>416</v>
      </c>
      <c r="C12" s="237" t="str">
        <f t="shared" ref="C12" si="16">VLOOKUP($A12,$O$4:$AF$54,3)</f>
        <v>廣畑　心南</v>
      </c>
      <c r="D12" s="235" t="str">
        <f t="shared" ref="D12" si="17">VLOOKUP(C12,Q12:AH36,2)</f>
        <v xml:space="preserve"> </v>
      </c>
      <c r="E12" s="242" t="str">
        <f t="shared" ref="E12" si="18">VLOOKUP($A12,$O$4:$AF$54,6)</f>
        <v>宿毛ＪＡＣ</v>
      </c>
      <c r="F12" s="235">
        <f t="shared" ref="F12" si="19">VLOOKUP($A12,$O$4:$AF$54,7)</f>
        <v>5</v>
      </c>
      <c r="G12" s="237" t="str">
        <f>T8</f>
        <v>宿毛ＪＡＣ</v>
      </c>
      <c r="H12" s="112" t="s">
        <v>12</v>
      </c>
      <c r="I12" s="223" t="s">
        <v>481</v>
      </c>
      <c r="J12" s="112" t="s">
        <v>12</v>
      </c>
      <c r="K12" s="223" t="s">
        <v>478</v>
      </c>
      <c r="L12" s="96">
        <v>327</v>
      </c>
      <c r="N12" s="120">
        <v>9</v>
      </c>
      <c r="O12" s="97">
        <v>9</v>
      </c>
      <c r="P12" s="97" t="s">
        <v>408</v>
      </c>
      <c r="Q12" s="97" t="s">
        <v>408</v>
      </c>
      <c r="R12" s="97" t="s">
        <v>408</v>
      </c>
      <c r="S12" s="97" t="s">
        <v>408</v>
      </c>
      <c r="T12" s="97" t="s">
        <v>408</v>
      </c>
      <c r="U12" s="98" t="s">
        <v>408</v>
      </c>
      <c r="V12" s="97" t="s">
        <v>408</v>
      </c>
      <c r="W12" s="98" t="s">
        <v>408</v>
      </c>
      <c r="X12" s="99"/>
      <c r="Y12" s="100"/>
      <c r="Z12" s="99"/>
      <c r="AA12" s="100"/>
      <c r="AB12" s="101"/>
      <c r="AC12" s="99"/>
      <c r="AD12" s="100"/>
      <c r="AE12" s="101"/>
      <c r="AF12" s="101"/>
    </row>
    <row r="13" spans="1:32" ht="15" customHeight="1">
      <c r="B13" s="236"/>
      <c r="C13" s="238"/>
      <c r="D13" s="236"/>
      <c r="E13" s="243"/>
      <c r="F13" s="236"/>
      <c r="G13" s="238"/>
      <c r="H13" s="113" t="s">
        <v>14</v>
      </c>
      <c r="I13" s="218">
        <v>-1.1000000000000001</v>
      </c>
      <c r="J13" s="113" t="s">
        <v>14</v>
      </c>
      <c r="K13" s="218">
        <v>-0.6</v>
      </c>
      <c r="L13" s="111"/>
      <c r="N13" s="120">
        <v>10</v>
      </c>
      <c r="O13" s="97">
        <v>10</v>
      </c>
      <c r="P13" s="97" t="s">
        <v>408</v>
      </c>
      <c r="Q13" s="97" t="s">
        <v>408</v>
      </c>
      <c r="R13" s="97" t="s">
        <v>408</v>
      </c>
      <c r="S13" s="97" t="s">
        <v>408</v>
      </c>
      <c r="T13" s="97" t="s">
        <v>408</v>
      </c>
      <c r="U13" s="98" t="s">
        <v>408</v>
      </c>
      <c r="V13" s="97" t="s">
        <v>408</v>
      </c>
      <c r="W13" s="98" t="s">
        <v>408</v>
      </c>
      <c r="X13" s="99"/>
      <c r="Y13" s="100"/>
      <c r="Z13" s="99"/>
      <c r="AA13" s="100"/>
      <c r="AB13" s="101"/>
      <c r="AC13" s="99"/>
      <c r="AD13" s="100"/>
      <c r="AE13" s="101"/>
      <c r="AF13" s="101"/>
    </row>
    <row r="14" spans="1:32" ht="15" customHeight="1">
      <c r="A14" s="23">
        <v>6</v>
      </c>
      <c r="B14" s="235">
        <f t="shared" ref="B14" si="20">VLOOKUP($A14,$O$4:$AF$54,2)</f>
        <v>412</v>
      </c>
      <c r="C14" s="237" t="str">
        <f t="shared" ref="C14" si="21">VLOOKUP($A14,$O$4:$AF$54,3)</f>
        <v>生田　玲菜</v>
      </c>
      <c r="D14" s="235" t="str">
        <f t="shared" ref="D14" si="22">VLOOKUP(C14,Q14:AH38,2)</f>
        <v xml:space="preserve"> </v>
      </c>
      <c r="E14" s="242" t="str">
        <f t="shared" ref="E14" si="23">VLOOKUP($A14,$O$4:$AF$54,6)</f>
        <v>宿毛ＪＡＣ</v>
      </c>
      <c r="F14" s="235">
        <f t="shared" ref="F14" si="24">VLOOKUP($A14,$O$4:$AF$54,7)</f>
        <v>5</v>
      </c>
      <c r="G14" s="237" t="str">
        <f>T9</f>
        <v>宿毛ＪＡＣ</v>
      </c>
      <c r="H14" s="112" t="s">
        <v>12</v>
      </c>
      <c r="I14" s="223" t="s">
        <v>479</v>
      </c>
      <c r="J14" s="112" t="s">
        <v>12</v>
      </c>
      <c r="K14" s="223" t="s">
        <v>446</v>
      </c>
      <c r="L14" s="96">
        <v>330</v>
      </c>
      <c r="N14" s="120">
        <v>11</v>
      </c>
      <c r="O14" s="97">
        <v>11</v>
      </c>
      <c r="P14" s="97" t="s">
        <v>408</v>
      </c>
      <c r="Q14" s="97" t="s">
        <v>408</v>
      </c>
      <c r="R14" s="97" t="s">
        <v>408</v>
      </c>
      <c r="S14" s="97" t="s">
        <v>408</v>
      </c>
      <c r="T14" s="97" t="s">
        <v>408</v>
      </c>
      <c r="U14" s="98" t="s">
        <v>408</v>
      </c>
      <c r="V14" s="97" t="s">
        <v>408</v>
      </c>
      <c r="W14" s="98" t="s">
        <v>408</v>
      </c>
      <c r="X14" s="99"/>
      <c r="Y14" s="100"/>
      <c r="Z14" s="99"/>
      <c r="AA14" s="100"/>
      <c r="AB14" s="101"/>
      <c r="AC14" s="99"/>
      <c r="AD14" s="100"/>
      <c r="AE14" s="101"/>
      <c r="AF14" s="101"/>
    </row>
    <row r="15" spans="1:32" ht="15" customHeight="1">
      <c r="B15" s="236"/>
      <c r="C15" s="238"/>
      <c r="D15" s="236"/>
      <c r="E15" s="243"/>
      <c r="F15" s="236"/>
      <c r="G15" s="238"/>
      <c r="H15" s="113" t="s">
        <v>14</v>
      </c>
      <c r="I15" s="218">
        <v>-0.2</v>
      </c>
      <c r="J15" s="113" t="s">
        <v>14</v>
      </c>
      <c r="K15" s="218"/>
      <c r="L15" s="111"/>
      <c r="N15" s="120">
        <v>12</v>
      </c>
      <c r="O15" s="97">
        <v>12</v>
      </c>
      <c r="P15" s="97" t="s">
        <v>408</v>
      </c>
      <c r="Q15" s="97" t="s">
        <v>408</v>
      </c>
      <c r="R15" s="97" t="s">
        <v>408</v>
      </c>
      <c r="S15" s="97" t="s">
        <v>408</v>
      </c>
      <c r="T15" s="97" t="s">
        <v>408</v>
      </c>
      <c r="U15" s="98" t="s">
        <v>408</v>
      </c>
      <c r="V15" s="97" t="s">
        <v>408</v>
      </c>
      <c r="W15" s="98" t="s">
        <v>408</v>
      </c>
      <c r="X15" s="99"/>
      <c r="Y15" s="100"/>
      <c r="Z15" s="99"/>
      <c r="AA15" s="100"/>
      <c r="AB15" s="101"/>
      <c r="AC15" s="99"/>
      <c r="AD15" s="100"/>
      <c r="AE15" s="101"/>
      <c r="AF15" s="101"/>
    </row>
    <row r="16" spans="1:32" ht="15" customHeight="1">
      <c r="A16" s="23">
        <v>7</v>
      </c>
      <c r="B16" s="235">
        <f t="shared" ref="B16" si="25">VLOOKUP($A16,$O$4:$AF$54,2)</f>
        <v>391</v>
      </c>
      <c r="C16" s="237" t="str">
        <f t="shared" ref="C16" si="26">VLOOKUP($A16,$O$4:$AF$54,3)</f>
        <v>伊与田穂乃花</v>
      </c>
      <c r="D16" s="235" t="str">
        <f t="shared" ref="D16" si="27">VLOOKUP(C16,Q16:AH40,2)</f>
        <v xml:space="preserve"> </v>
      </c>
      <c r="E16" s="242" t="str">
        <f t="shared" ref="E16" si="28">VLOOKUP($A16,$O$4:$AF$54,6)</f>
        <v>宿毛ＪＡＣ</v>
      </c>
      <c r="F16" s="235">
        <f t="shared" ref="F16" si="29">VLOOKUP($A16,$O$4:$AF$54,7)</f>
        <v>5</v>
      </c>
      <c r="G16" s="237" t="str">
        <f>T10</f>
        <v>宿毛ＪＡＣ</v>
      </c>
      <c r="H16" s="112" t="s">
        <v>12</v>
      </c>
      <c r="I16" s="223" t="s">
        <v>446</v>
      </c>
      <c r="J16" s="112" t="s">
        <v>12</v>
      </c>
      <c r="K16" s="223" t="s">
        <v>480</v>
      </c>
      <c r="L16" s="96">
        <v>242</v>
      </c>
      <c r="N16" s="120">
        <v>13</v>
      </c>
      <c r="O16" s="97">
        <v>13</v>
      </c>
      <c r="P16" s="97" t="s">
        <v>408</v>
      </c>
      <c r="Q16" s="97" t="s">
        <v>408</v>
      </c>
      <c r="R16" s="97" t="s">
        <v>408</v>
      </c>
      <c r="S16" s="97" t="s">
        <v>408</v>
      </c>
      <c r="T16" s="97" t="s">
        <v>408</v>
      </c>
      <c r="U16" s="98" t="s">
        <v>408</v>
      </c>
      <c r="V16" s="97" t="s">
        <v>408</v>
      </c>
      <c r="W16" s="98" t="s">
        <v>408</v>
      </c>
      <c r="X16" s="99"/>
      <c r="Y16" s="100"/>
      <c r="Z16" s="99"/>
      <c r="AA16" s="100"/>
      <c r="AB16" s="101"/>
      <c r="AC16" s="99"/>
      <c r="AD16" s="100"/>
      <c r="AE16" s="101"/>
      <c r="AF16" s="101"/>
    </row>
    <row r="17" spans="1:32" ht="15" customHeight="1">
      <c r="B17" s="236"/>
      <c r="C17" s="238"/>
      <c r="D17" s="236"/>
      <c r="E17" s="243"/>
      <c r="F17" s="236"/>
      <c r="G17" s="238"/>
      <c r="H17" s="113" t="s">
        <v>14</v>
      </c>
      <c r="I17" s="218"/>
      <c r="J17" s="113" t="s">
        <v>14</v>
      </c>
      <c r="K17" s="228" t="s">
        <v>448</v>
      </c>
      <c r="L17" s="111"/>
      <c r="N17" s="120">
        <v>14</v>
      </c>
      <c r="O17" s="97">
        <v>14</v>
      </c>
      <c r="P17" s="97" t="s">
        <v>408</v>
      </c>
      <c r="Q17" s="97" t="s">
        <v>408</v>
      </c>
      <c r="R17" s="97" t="s">
        <v>408</v>
      </c>
      <c r="S17" s="97" t="s">
        <v>408</v>
      </c>
      <c r="T17" s="97" t="s">
        <v>408</v>
      </c>
      <c r="U17" s="98" t="s">
        <v>408</v>
      </c>
      <c r="V17" s="97" t="s">
        <v>408</v>
      </c>
      <c r="W17" s="98" t="s">
        <v>408</v>
      </c>
      <c r="X17" s="99"/>
      <c r="Y17" s="100"/>
      <c r="Z17" s="99"/>
      <c r="AA17" s="100"/>
      <c r="AB17" s="101"/>
      <c r="AC17" s="99"/>
      <c r="AD17" s="100"/>
      <c r="AE17" s="101"/>
      <c r="AF17" s="101"/>
    </row>
    <row r="18" spans="1:32" ht="15" customHeight="1">
      <c r="A18" s="23">
        <v>8</v>
      </c>
      <c r="B18" s="235" t="str">
        <f t="shared" ref="B18" si="30">VLOOKUP($A18,$O$4:$AF$54,2)</f>
        <v xml:space="preserve"> </v>
      </c>
      <c r="C18" s="235" t="str">
        <f t="shared" ref="C18" si="31">VLOOKUP($A18,$O$4:$AF$54,3)</f>
        <v xml:space="preserve"> </v>
      </c>
      <c r="D18" s="235" t="str">
        <f t="shared" ref="D18" si="32">VLOOKUP(C18,Q18:AH42,2)</f>
        <v xml:space="preserve"> </v>
      </c>
      <c r="E18" s="242" t="str">
        <f t="shared" ref="E18" si="33">VLOOKUP($A18,$O$4:$AF$54,6)</f>
        <v xml:space="preserve"> </v>
      </c>
      <c r="F18" s="235" t="str">
        <f t="shared" ref="F18" si="34">VLOOKUP($A18,$O$4:$AF$54,7)</f>
        <v xml:space="preserve"> </v>
      </c>
      <c r="G18" s="237" t="str">
        <f>R11</f>
        <v xml:space="preserve"> </v>
      </c>
      <c r="H18" s="112" t="s">
        <v>12</v>
      </c>
      <c r="I18" s="223"/>
      <c r="J18" s="112" t="s">
        <v>12</v>
      </c>
      <c r="K18" s="223"/>
      <c r="L18" s="96" t="str">
        <f>IF(AND(I18="",K18=""),"",IF(AND(J18="-",K18="-"),"NM",MAX(J18:K18)))</f>
        <v/>
      </c>
      <c r="N18" s="120">
        <v>15</v>
      </c>
      <c r="O18" s="97">
        <v>15</v>
      </c>
      <c r="P18" s="97" t="s">
        <v>408</v>
      </c>
      <c r="Q18" s="97" t="s">
        <v>408</v>
      </c>
      <c r="R18" s="97" t="s">
        <v>408</v>
      </c>
      <c r="S18" s="97" t="s">
        <v>408</v>
      </c>
      <c r="T18" s="97" t="s">
        <v>408</v>
      </c>
      <c r="U18" s="98" t="s">
        <v>408</v>
      </c>
      <c r="V18" s="97" t="s">
        <v>408</v>
      </c>
      <c r="W18" s="98" t="s">
        <v>408</v>
      </c>
      <c r="X18" s="99"/>
      <c r="Y18" s="100"/>
      <c r="Z18" s="99"/>
      <c r="AA18" s="100"/>
      <c r="AB18" s="101"/>
      <c r="AC18" s="99"/>
      <c r="AD18" s="100"/>
      <c r="AE18" s="101"/>
      <c r="AF18" s="101"/>
    </row>
    <row r="19" spans="1:32" ht="15" customHeight="1">
      <c r="B19" s="236"/>
      <c r="C19" s="236"/>
      <c r="D19" s="236"/>
      <c r="E19" s="243"/>
      <c r="F19" s="236"/>
      <c r="G19" s="238"/>
      <c r="H19" s="113" t="s">
        <v>14</v>
      </c>
      <c r="I19" s="218" t="s">
        <v>422</v>
      </c>
      <c r="J19" s="113" t="s">
        <v>14</v>
      </c>
      <c r="K19" s="218" t="s">
        <v>422</v>
      </c>
      <c r="L19" s="111"/>
      <c r="N19" s="120">
        <v>16</v>
      </c>
      <c r="O19" s="97">
        <v>16</v>
      </c>
      <c r="P19" s="97" t="s">
        <v>408</v>
      </c>
      <c r="Q19" s="97" t="s">
        <v>408</v>
      </c>
      <c r="R19" s="97" t="s">
        <v>408</v>
      </c>
      <c r="S19" s="97" t="s">
        <v>408</v>
      </c>
      <c r="T19" s="97" t="s">
        <v>408</v>
      </c>
      <c r="U19" s="98" t="s">
        <v>408</v>
      </c>
      <c r="V19" s="97" t="s">
        <v>408</v>
      </c>
      <c r="W19" s="98" t="s">
        <v>408</v>
      </c>
      <c r="X19" s="99"/>
      <c r="Y19" s="100"/>
      <c r="Z19" s="99"/>
      <c r="AA19" s="100"/>
      <c r="AB19" s="101"/>
      <c r="AC19" s="99"/>
      <c r="AD19" s="100"/>
      <c r="AE19" s="101"/>
      <c r="AF19" s="101"/>
    </row>
    <row r="20" spans="1:32" ht="15" customHeight="1">
      <c r="A20" s="23">
        <v>9</v>
      </c>
      <c r="B20" s="235" t="str">
        <f t="shared" ref="B20" si="35">VLOOKUP($A20,$O$4:$AF$54,2)</f>
        <v xml:space="preserve"> </v>
      </c>
      <c r="C20" s="235" t="str">
        <f t="shared" ref="C20" si="36">VLOOKUP($A20,$O$4:$AF$54,3)</f>
        <v xml:space="preserve"> </v>
      </c>
      <c r="D20" s="235" t="str">
        <f t="shared" ref="D20" si="37">VLOOKUP(C20,Q20:AH44,2)</f>
        <v xml:space="preserve"> </v>
      </c>
      <c r="E20" s="242" t="str">
        <f t="shared" ref="E20" si="38">VLOOKUP($A20,$O$4:$AF$54,6)</f>
        <v xml:space="preserve"> </v>
      </c>
      <c r="F20" s="235" t="str">
        <f t="shared" ref="F20" si="39">VLOOKUP($A20,$O$4:$AF$54,7)</f>
        <v xml:space="preserve"> </v>
      </c>
      <c r="G20" s="237" t="str">
        <f>R12</f>
        <v xml:space="preserve"> </v>
      </c>
      <c r="H20" s="112" t="s">
        <v>12</v>
      </c>
      <c r="I20" s="223"/>
      <c r="J20" s="112" t="s">
        <v>12</v>
      </c>
      <c r="K20" s="223"/>
      <c r="L20" s="96" t="str">
        <f>IF(AND(I20="",K20=""),"",IF(AND(J20="-",K20="-"),"NM",MAX(J20:K20)))</f>
        <v/>
      </c>
      <c r="N20" s="120">
        <v>17</v>
      </c>
      <c r="O20" s="97">
        <v>17</v>
      </c>
      <c r="P20" s="97" t="s">
        <v>408</v>
      </c>
      <c r="Q20" s="97" t="s">
        <v>408</v>
      </c>
      <c r="R20" s="97" t="s">
        <v>408</v>
      </c>
      <c r="S20" s="97" t="s">
        <v>408</v>
      </c>
      <c r="T20" s="97" t="s">
        <v>408</v>
      </c>
      <c r="U20" s="98" t="s">
        <v>408</v>
      </c>
      <c r="V20" s="97" t="s">
        <v>408</v>
      </c>
      <c r="W20" s="98" t="s">
        <v>408</v>
      </c>
      <c r="X20" s="99"/>
      <c r="Y20" s="100"/>
      <c r="Z20" s="99"/>
      <c r="AA20" s="100"/>
      <c r="AB20" s="101"/>
      <c r="AC20" s="99"/>
      <c r="AD20" s="100"/>
      <c r="AE20" s="101"/>
      <c r="AF20" s="101"/>
    </row>
    <row r="21" spans="1:32" ht="15" customHeight="1">
      <c r="B21" s="236"/>
      <c r="C21" s="236"/>
      <c r="D21" s="236"/>
      <c r="E21" s="243"/>
      <c r="F21" s="236"/>
      <c r="G21" s="238"/>
      <c r="H21" s="113" t="s">
        <v>14</v>
      </c>
      <c r="I21" s="218" t="s">
        <v>422</v>
      </c>
      <c r="J21" s="113" t="s">
        <v>14</v>
      </c>
      <c r="K21" s="218" t="s">
        <v>422</v>
      </c>
      <c r="L21" s="111"/>
      <c r="N21" s="120">
        <v>18</v>
      </c>
      <c r="O21" s="97">
        <v>18</v>
      </c>
      <c r="P21" s="97" t="s">
        <v>408</v>
      </c>
      <c r="Q21" s="97" t="s">
        <v>408</v>
      </c>
      <c r="R21" s="97" t="s">
        <v>408</v>
      </c>
      <c r="S21" s="97" t="s">
        <v>408</v>
      </c>
      <c r="T21" s="97" t="s">
        <v>408</v>
      </c>
      <c r="U21" s="98" t="s">
        <v>408</v>
      </c>
      <c r="V21" s="97" t="s">
        <v>408</v>
      </c>
      <c r="W21" s="98" t="s">
        <v>408</v>
      </c>
      <c r="X21" s="99"/>
      <c r="Y21" s="100"/>
      <c r="Z21" s="99"/>
      <c r="AA21" s="100"/>
      <c r="AB21" s="101"/>
      <c r="AC21" s="99"/>
      <c r="AD21" s="100"/>
      <c r="AE21" s="101"/>
      <c r="AF21" s="101"/>
    </row>
    <row r="22" spans="1:32" ht="15" customHeight="1">
      <c r="A22" s="23">
        <v>10</v>
      </c>
      <c r="B22" s="235" t="str">
        <f t="shared" ref="B22" si="40">VLOOKUP($A22,$O$4:$AF$54,2)</f>
        <v xml:space="preserve"> </v>
      </c>
      <c r="C22" s="235" t="str">
        <f t="shared" ref="C22" si="41">VLOOKUP($A22,$O$4:$AF$54,3)</f>
        <v xml:space="preserve"> </v>
      </c>
      <c r="D22" s="235" t="str">
        <f t="shared" ref="D22" si="42">VLOOKUP(C22,Q22:AH46,2)</f>
        <v xml:space="preserve"> </v>
      </c>
      <c r="E22" s="242" t="str">
        <f t="shared" ref="E22" si="43">VLOOKUP($A22,$O$4:$AF$54,6)</f>
        <v xml:space="preserve"> </v>
      </c>
      <c r="F22" s="235" t="str">
        <f t="shared" ref="F22" si="44">VLOOKUP($A22,$O$4:$AF$54,7)</f>
        <v xml:space="preserve"> </v>
      </c>
      <c r="G22" s="237" t="str">
        <f>R13</f>
        <v xml:space="preserve"> </v>
      </c>
      <c r="H22" s="112" t="s">
        <v>12</v>
      </c>
      <c r="I22" s="223"/>
      <c r="J22" s="112" t="s">
        <v>12</v>
      </c>
      <c r="K22" s="223"/>
      <c r="L22" s="96" t="str">
        <f>IF(AND(I22="",K22=""),"",IF(AND(J22="-",K22="-"),"NM",MAX(J22:K22)))</f>
        <v/>
      </c>
      <c r="N22" s="120">
        <v>19</v>
      </c>
      <c r="O22" s="97">
        <v>19</v>
      </c>
      <c r="P22" s="97" t="s">
        <v>408</v>
      </c>
      <c r="Q22" s="97" t="s">
        <v>408</v>
      </c>
      <c r="R22" s="97" t="s">
        <v>408</v>
      </c>
      <c r="S22" s="97" t="s">
        <v>408</v>
      </c>
      <c r="T22" s="97" t="s">
        <v>408</v>
      </c>
      <c r="U22" s="98" t="s">
        <v>408</v>
      </c>
      <c r="V22" s="97" t="s">
        <v>408</v>
      </c>
      <c r="W22" s="98" t="s">
        <v>408</v>
      </c>
      <c r="X22" s="99"/>
      <c r="Y22" s="100"/>
      <c r="Z22" s="99"/>
      <c r="AA22" s="100"/>
      <c r="AB22" s="101"/>
      <c r="AC22" s="99"/>
      <c r="AD22" s="100"/>
      <c r="AE22" s="101"/>
      <c r="AF22" s="101"/>
    </row>
    <row r="23" spans="1:32" ht="15" customHeight="1">
      <c r="B23" s="236"/>
      <c r="C23" s="236"/>
      <c r="D23" s="236"/>
      <c r="E23" s="243"/>
      <c r="F23" s="236"/>
      <c r="G23" s="238"/>
      <c r="H23" s="113" t="s">
        <v>14</v>
      </c>
      <c r="I23" s="218" t="s">
        <v>422</v>
      </c>
      <c r="J23" s="113" t="s">
        <v>14</v>
      </c>
      <c r="K23" s="218" t="s">
        <v>422</v>
      </c>
      <c r="L23" s="111"/>
      <c r="N23" s="120">
        <v>20</v>
      </c>
      <c r="O23" s="97">
        <v>20</v>
      </c>
      <c r="P23" s="97"/>
      <c r="Q23" s="97"/>
      <c r="R23" s="97"/>
      <c r="S23" s="97"/>
      <c r="T23" s="97"/>
      <c r="U23" s="98"/>
      <c r="V23" s="97"/>
      <c r="W23" s="98"/>
      <c r="X23" s="99"/>
      <c r="Y23" s="100"/>
      <c r="Z23" s="99"/>
      <c r="AA23" s="100"/>
      <c r="AB23" s="101"/>
      <c r="AC23" s="99"/>
      <c r="AD23" s="100"/>
      <c r="AE23" s="101"/>
      <c r="AF23" s="101"/>
    </row>
    <row r="24" spans="1:32" ht="15" hidden="1" customHeight="1">
      <c r="A24" s="23">
        <v>11</v>
      </c>
      <c r="B24" s="235" t="str">
        <f t="shared" ref="B24" si="45">VLOOKUP($A24,$O$4:$AF$54,2)</f>
        <v xml:space="preserve"> </v>
      </c>
      <c r="C24" s="235" t="str">
        <f t="shared" ref="C24" si="46">VLOOKUP($A24,$O$4:$AF$54,3)</f>
        <v xml:space="preserve"> </v>
      </c>
      <c r="D24" s="235" t="e">
        <f t="shared" ref="D24" si="47">VLOOKUP(C24,Q24:AH48,2)</f>
        <v>#N/A</v>
      </c>
      <c r="E24" s="242" t="str">
        <f t="shared" ref="E24" si="48">VLOOKUP($A24,$O$4:$AF$54,6)</f>
        <v xml:space="preserve"> </v>
      </c>
      <c r="F24" s="235" t="str">
        <f t="shared" ref="F24" si="49">VLOOKUP($A24,$O$4:$AF$54,7)</f>
        <v xml:space="preserve"> </v>
      </c>
      <c r="G24" s="237" t="str">
        <f>R14</f>
        <v xml:space="preserve"> </v>
      </c>
      <c r="H24" s="114" t="s">
        <v>12</v>
      </c>
      <c r="I24" s="115"/>
      <c r="J24" s="114" t="s">
        <v>12</v>
      </c>
      <c r="K24" s="115"/>
      <c r="L24" s="96" t="str">
        <f>IF(AND(I24="",K24=""),"",IF(AND(J24="-",K24="-"),"NM",MAX(J24:K24)))</f>
        <v/>
      </c>
      <c r="N24" s="120">
        <v>21</v>
      </c>
      <c r="O24" s="97">
        <v>21</v>
      </c>
      <c r="P24" s="97"/>
      <c r="Q24" s="97"/>
      <c r="R24" s="97"/>
      <c r="S24" s="97"/>
      <c r="T24" s="97"/>
      <c r="U24" s="98"/>
      <c r="V24" s="97"/>
      <c r="W24" s="98"/>
      <c r="X24" s="99"/>
      <c r="Y24" s="100"/>
      <c r="Z24" s="99"/>
      <c r="AA24" s="100"/>
      <c r="AB24" s="101"/>
      <c r="AC24" s="99"/>
      <c r="AD24" s="100"/>
      <c r="AE24" s="101"/>
      <c r="AF24" s="101"/>
    </row>
    <row r="25" spans="1:32" ht="15" hidden="1" customHeight="1">
      <c r="B25" s="236"/>
      <c r="C25" s="236"/>
      <c r="D25" s="236"/>
      <c r="E25" s="243"/>
      <c r="F25" s="236"/>
      <c r="G25" s="238"/>
      <c r="H25" s="114" t="s">
        <v>14</v>
      </c>
      <c r="I25" s="115"/>
      <c r="J25" s="114" t="s">
        <v>14</v>
      </c>
      <c r="K25" s="115"/>
      <c r="L25" s="95"/>
      <c r="N25" s="120">
        <v>22</v>
      </c>
      <c r="O25" s="97">
        <v>22</v>
      </c>
      <c r="P25" s="97"/>
      <c r="Q25" s="97"/>
      <c r="R25" s="97"/>
      <c r="S25" s="97"/>
      <c r="T25" s="97"/>
      <c r="U25" s="98"/>
      <c r="V25" s="97"/>
      <c r="W25" s="98"/>
      <c r="X25" s="99"/>
      <c r="Y25" s="100"/>
      <c r="Z25" s="99"/>
      <c r="AA25" s="100"/>
      <c r="AB25" s="101"/>
      <c r="AC25" s="99"/>
      <c r="AD25" s="100"/>
      <c r="AE25" s="101"/>
      <c r="AF25" s="101"/>
    </row>
    <row r="26" spans="1:32" ht="15" hidden="1" customHeight="1">
      <c r="A26" s="23">
        <v>12</v>
      </c>
      <c r="B26" s="235" t="str">
        <f t="shared" ref="B26" si="50">VLOOKUP($A26,$O$4:$AF$54,2)</f>
        <v xml:space="preserve"> </v>
      </c>
      <c r="C26" s="235" t="str">
        <f t="shared" ref="C26" si="51">VLOOKUP($A26,$O$4:$AF$54,3)</f>
        <v xml:space="preserve"> </v>
      </c>
      <c r="D26" s="235" t="e">
        <f t="shared" ref="D26" si="52">VLOOKUP(C26,Q26:AH50,2)</f>
        <v>#N/A</v>
      </c>
      <c r="E26" s="242" t="str">
        <f t="shared" ref="E26" si="53">VLOOKUP($A26,$O$4:$AF$54,6)</f>
        <v xml:space="preserve"> </v>
      </c>
      <c r="F26" s="235" t="str">
        <f t="shared" ref="F26" si="54">VLOOKUP($A26,$O$4:$AF$54,7)</f>
        <v xml:space="preserve"> </v>
      </c>
      <c r="G26" s="237" t="str">
        <f>R15</f>
        <v xml:space="preserve"> </v>
      </c>
      <c r="H26" s="116" t="s">
        <v>12</v>
      </c>
      <c r="I26" s="117"/>
      <c r="J26" s="116" t="s">
        <v>12</v>
      </c>
      <c r="K26" s="117"/>
      <c r="L26" s="96" t="str">
        <f>IF(AND(I26="",K26=""),"",IF(AND(J26="-",K26="-"),"NM",MAX(J26:K26)))</f>
        <v/>
      </c>
      <c r="N26" s="120">
        <v>23</v>
      </c>
      <c r="O26" s="97">
        <v>23</v>
      </c>
      <c r="P26" s="97"/>
      <c r="Q26" s="97"/>
      <c r="R26" s="97"/>
      <c r="S26" s="97"/>
      <c r="T26" s="97"/>
      <c r="U26" s="98"/>
      <c r="V26" s="97"/>
      <c r="W26" s="98"/>
      <c r="X26" s="99"/>
      <c r="Y26" s="100"/>
      <c r="Z26" s="99"/>
      <c r="AA26" s="100"/>
      <c r="AB26" s="101"/>
      <c r="AC26" s="99"/>
      <c r="AD26" s="100"/>
      <c r="AE26" s="101"/>
      <c r="AF26" s="101"/>
    </row>
    <row r="27" spans="1:32" ht="15" hidden="1" customHeight="1">
      <c r="B27" s="236"/>
      <c r="C27" s="236"/>
      <c r="D27" s="236"/>
      <c r="E27" s="243"/>
      <c r="F27" s="236"/>
      <c r="G27" s="238"/>
      <c r="H27" s="118" t="s">
        <v>14</v>
      </c>
      <c r="I27" s="119"/>
      <c r="J27" s="118" t="s">
        <v>14</v>
      </c>
      <c r="K27" s="119"/>
      <c r="L27" s="95"/>
      <c r="N27" s="120">
        <v>24</v>
      </c>
      <c r="O27" s="97">
        <v>24</v>
      </c>
      <c r="P27" s="97"/>
      <c r="Q27" s="97"/>
      <c r="R27" s="97"/>
      <c r="S27" s="97"/>
      <c r="T27" s="97"/>
      <c r="U27" s="98"/>
      <c r="V27" s="97"/>
      <c r="W27" s="98"/>
      <c r="X27" s="99"/>
      <c r="Y27" s="100"/>
      <c r="Z27" s="99"/>
      <c r="AA27" s="100"/>
      <c r="AB27" s="101"/>
      <c r="AC27" s="99"/>
      <c r="AD27" s="100"/>
      <c r="AE27" s="101"/>
      <c r="AF27" s="101"/>
    </row>
    <row r="28" spans="1:32" ht="15" hidden="1" customHeight="1">
      <c r="A28" s="23">
        <v>13</v>
      </c>
      <c r="B28" s="235" t="str">
        <f t="shared" ref="B28" si="55">VLOOKUP($A28,$O$4:$AF$54,2)</f>
        <v xml:space="preserve"> </v>
      </c>
      <c r="C28" s="235" t="str">
        <f t="shared" ref="C28" si="56">VLOOKUP($A28,$O$4:$AF$54,3)</f>
        <v xml:space="preserve"> </v>
      </c>
      <c r="D28" s="235" t="e">
        <f t="shared" ref="D28" si="57">VLOOKUP(C28,Q28:AH52,2)</f>
        <v>#N/A</v>
      </c>
      <c r="E28" s="242" t="str">
        <f t="shared" ref="E28" si="58">VLOOKUP($A28,$O$4:$AF$54,6)</f>
        <v xml:space="preserve"> </v>
      </c>
      <c r="F28" s="235" t="str">
        <f t="shared" ref="F28" si="59">VLOOKUP($A28,$O$4:$AF$54,7)</f>
        <v xml:space="preserve"> </v>
      </c>
      <c r="G28" s="237" t="str">
        <f>R16</f>
        <v xml:space="preserve"> </v>
      </c>
      <c r="H28" s="114" t="s">
        <v>12</v>
      </c>
      <c r="I28" s="117"/>
      <c r="J28" s="116" t="s">
        <v>12</v>
      </c>
      <c r="K28" s="117"/>
      <c r="L28" s="96" t="str">
        <f>IF(AND(I28="",K28=""),"",IF(AND(J28="-",K28="-"),"NM",MAX(J28:K28)))</f>
        <v/>
      </c>
      <c r="N28" s="120">
        <v>25</v>
      </c>
      <c r="O28" s="97">
        <v>25</v>
      </c>
      <c r="P28" s="97"/>
      <c r="Q28" s="97"/>
      <c r="R28" s="97"/>
      <c r="S28" s="97"/>
      <c r="T28" s="97"/>
      <c r="U28" s="98"/>
      <c r="V28" s="97"/>
      <c r="W28" s="98"/>
      <c r="X28" s="99"/>
      <c r="Y28" s="100"/>
      <c r="Z28" s="99"/>
      <c r="AA28" s="100"/>
      <c r="AB28" s="101"/>
      <c r="AC28" s="99"/>
      <c r="AD28" s="100"/>
      <c r="AE28" s="101"/>
      <c r="AF28" s="101"/>
    </row>
    <row r="29" spans="1:32" ht="15" hidden="1" customHeight="1">
      <c r="B29" s="236"/>
      <c r="C29" s="236"/>
      <c r="D29" s="236"/>
      <c r="E29" s="243"/>
      <c r="F29" s="236"/>
      <c r="G29" s="238"/>
      <c r="H29" s="114" t="s">
        <v>14</v>
      </c>
      <c r="I29" s="119"/>
      <c r="J29" s="118" t="s">
        <v>14</v>
      </c>
      <c r="K29" s="119"/>
      <c r="L29" s="95"/>
    </row>
    <row r="30" spans="1:32" ht="15" hidden="1" customHeight="1">
      <c r="A30" s="23">
        <v>14</v>
      </c>
      <c r="B30" s="235" t="str">
        <f t="shared" ref="B30" si="60">VLOOKUP($A30,$O$4:$AF$54,2)</f>
        <v xml:space="preserve"> </v>
      </c>
      <c r="C30" s="235" t="str">
        <f t="shared" ref="C30" si="61">VLOOKUP($A30,$O$4:$AF$54,3)</f>
        <v xml:space="preserve"> </v>
      </c>
      <c r="D30" s="235" t="e">
        <f t="shared" ref="D30" si="62">VLOOKUP(C30,Q30:AH54,2)</f>
        <v>#N/A</v>
      </c>
      <c r="E30" s="242" t="str">
        <f t="shared" ref="E30" si="63">VLOOKUP($A30,$O$4:$AF$54,6)</f>
        <v xml:space="preserve"> </v>
      </c>
      <c r="F30" s="235" t="str">
        <f t="shared" ref="F30" si="64">VLOOKUP($A30,$O$4:$AF$54,7)</f>
        <v xml:space="preserve"> </v>
      </c>
      <c r="G30" s="237" t="str">
        <f>R17</f>
        <v xml:space="preserve"> </v>
      </c>
      <c r="H30" s="116" t="s">
        <v>12</v>
      </c>
      <c r="I30" s="117"/>
      <c r="J30" s="116" t="s">
        <v>12</v>
      </c>
      <c r="K30" s="117"/>
      <c r="L30" s="96" t="str">
        <f>IF(AND(I30="",K30=""),"",IF(AND(J30="-",K30="-"),"NM",MAX(J30:K30)))</f>
        <v/>
      </c>
    </row>
    <row r="31" spans="1:32" ht="15" hidden="1" customHeight="1">
      <c r="B31" s="236"/>
      <c r="C31" s="236"/>
      <c r="D31" s="236"/>
      <c r="E31" s="243"/>
      <c r="F31" s="236"/>
      <c r="G31" s="238"/>
      <c r="H31" s="118" t="s">
        <v>14</v>
      </c>
      <c r="I31" s="119"/>
      <c r="J31" s="118" t="s">
        <v>14</v>
      </c>
      <c r="K31" s="119"/>
      <c r="L31" s="95"/>
    </row>
    <row r="32" spans="1:32" ht="15" hidden="1" customHeight="1">
      <c r="A32" s="23">
        <v>15</v>
      </c>
      <c r="B32" s="235" t="str">
        <f>VLOOKUP($A32,$O$4:$AF$54,2)</f>
        <v xml:space="preserve"> </v>
      </c>
      <c r="C32" s="235" t="str">
        <f>VLOOKUP($A32,$O$4:$AF$54,5)</f>
        <v xml:space="preserve"> </v>
      </c>
      <c r="D32" s="235" t="e">
        <f>VLOOKUP(C32,Q32:AH56,2)</f>
        <v>#N/A</v>
      </c>
      <c r="E32" s="242" t="str">
        <f>VLOOKUP($A32,$O$4:$AF$54,6)</f>
        <v xml:space="preserve"> </v>
      </c>
      <c r="F32" s="235" t="str">
        <f>VLOOKUP($A32,$O$4:$AF$54,7)</f>
        <v xml:space="preserve"> </v>
      </c>
      <c r="G32" s="237" t="str">
        <f>R18</f>
        <v xml:space="preserve"> </v>
      </c>
      <c r="H32" s="116" t="s">
        <v>12</v>
      </c>
      <c r="I32" s="117"/>
      <c r="J32" s="116" t="s">
        <v>12</v>
      </c>
      <c r="K32" s="117"/>
      <c r="L32" s="96" t="str">
        <f>IF(AND(I32="",K32=""),"",IF(AND(J32="-",K32="-"),"NM",MAX(J32:K32)))</f>
        <v/>
      </c>
    </row>
    <row r="33" spans="1:12" ht="15" hidden="1" customHeight="1">
      <c r="B33" s="236"/>
      <c r="C33" s="236"/>
      <c r="D33" s="236"/>
      <c r="E33" s="243"/>
      <c r="F33" s="236"/>
      <c r="G33" s="238"/>
      <c r="H33" s="118" t="s">
        <v>14</v>
      </c>
      <c r="I33" s="119"/>
      <c r="J33" s="118" t="s">
        <v>14</v>
      </c>
      <c r="K33" s="119"/>
      <c r="L33" s="95"/>
    </row>
    <row r="34" spans="1:12" ht="15" hidden="1" customHeight="1">
      <c r="A34" s="23">
        <v>16</v>
      </c>
      <c r="B34" s="235" t="str">
        <f>VLOOKUP($A34,$O$4:$AF$54,2)</f>
        <v xml:space="preserve"> </v>
      </c>
      <c r="C34" s="235" t="str">
        <f>VLOOKUP($A34,$O$4:$AF$54,5)</f>
        <v xml:space="preserve"> </v>
      </c>
      <c r="D34" s="235" t="e">
        <f>VLOOKUP(C34,Q34:AH58,2)</f>
        <v>#N/A</v>
      </c>
      <c r="E34" s="242" t="str">
        <f>VLOOKUP($A34,$O$4:$AF$54,6)</f>
        <v xml:space="preserve"> </v>
      </c>
      <c r="F34" s="235" t="str">
        <f>VLOOKUP($A34,$O$4:$AF$54,7)</f>
        <v xml:space="preserve"> </v>
      </c>
      <c r="G34" s="237" t="str">
        <f>R19</f>
        <v xml:space="preserve"> </v>
      </c>
      <c r="H34" s="114" t="s">
        <v>12</v>
      </c>
      <c r="I34" s="115"/>
      <c r="J34" s="114" t="s">
        <v>12</v>
      </c>
      <c r="K34" s="115"/>
      <c r="L34" s="96" t="str">
        <f>IF(AND(I34="",K34=""),"",IF(AND(J34="-",K34="-"),"NM",MAX(J34:K34)))</f>
        <v/>
      </c>
    </row>
    <row r="35" spans="1:12" ht="15" hidden="1" customHeight="1">
      <c r="B35" s="236"/>
      <c r="C35" s="236"/>
      <c r="D35" s="236"/>
      <c r="E35" s="243"/>
      <c r="F35" s="236"/>
      <c r="G35" s="238"/>
      <c r="H35" s="114" t="s">
        <v>14</v>
      </c>
      <c r="I35" s="115"/>
      <c r="J35" s="114" t="s">
        <v>14</v>
      </c>
      <c r="K35" s="115"/>
      <c r="L35" s="95"/>
    </row>
    <row r="36" spans="1:12" ht="15" hidden="1" customHeight="1">
      <c r="A36" s="23">
        <v>17</v>
      </c>
      <c r="B36" s="235" t="str">
        <f>VLOOKUP($A36,$O$4:$AF$54,2)</f>
        <v xml:space="preserve"> </v>
      </c>
      <c r="C36" s="235" t="str">
        <f>VLOOKUP($A36,$O$4:$AF$54,5)</f>
        <v xml:space="preserve"> </v>
      </c>
      <c r="D36" s="235" t="e">
        <f>VLOOKUP(C36,Q36:AH60,2)</f>
        <v>#N/A</v>
      </c>
      <c r="E36" s="242" t="str">
        <f>VLOOKUP($A36,$O$4:$AF$54,6)</f>
        <v xml:space="preserve"> </v>
      </c>
      <c r="F36" s="235" t="str">
        <f>VLOOKUP($A36,$O$4:$AF$54,7)</f>
        <v xml:space="preserve"> </v>
      </c>
      <c r="G36" s="237" t="str">
        <f>R20</f>
        <v xml:space="preserve"> </v>
      </c>
      <c r="H36" s="116" t="s">
        <v>12</v>
      </c>
      <c r="I36" s="117"/>
      <c r="J36" s="116" t="s">
        <v>12</v>
      </c>
      <c r="K36" s="117"/>
      <c r="L36" s="96" t="str">
        <f>IF(AND(I36="",K36=""),"",IF(AND(J36="-",K36="-"),"NM",MAX(J36:K36)))</f>
        <v/>
      </c>
    </row>
    <row r="37" spans="1:12" ht="15" hidden="1" customHeight="1">
      <c r="B37" s="236"/>
      <c r="C37" s="236"/>
      <c r="D37" s="236"/>
      <c r="E37" s="243"/>
      <c r="F37" s="236"/>
      <c r="G37" s="238"/>
      <c r="H37" s="118" t="s">
        <v>14</v>
      </c>
      <c r="I37" s="119"/>
      <c r="J37" s="118" t="s">
        <v>14</v>
      </c>
      <c r="K37" s="119"/>
      <c r="L37" s="95"/>
    </row>
    <row r="38" spans="1:12" ht="15" hidden="1" customHeight="1">
      <c r="A38" s="23">
        <v>18</v>
      </c>
      <c r="B38" s="235" t="str">
        <f>VLOOKUP($A38,$O$4:$AF$54,2)</f>
        <v xml:space="preserve"> </v>
      </c>
      <c r="C38" s="235" t="str">
        <f>VLOOKUP($A38,$O$4:$AF$54,5)</f>
        <v xml:space="preserve"> </v>
      </c>
      <c r="D38" s="235" t="e">
        <f>VLOOKUP(C38,Q38:AH62,2)</f>
        <v>#N/A</v>
      </c>
      <c r="E38" s="242" t="str">
        <f>VLOOKUP($A38,$O$4:$AF$54,6)</f>
        <v xml:space="preserve"> </v>
      </c>
      <c r="F38" s="235" t="str">
        <f>VLOOKUP($A38,$O$4:$AF$54,7)</f>
        <v xml:space="preserve"> </v>
      </c>
      <c r="G38" s="237" t="str">
        <f>R21</f>
        <v xml:space="preserve"> </v>
      </c>
      <c r="H38" s="116" t="s">
        <v>12</v>
      </c>
      <c r="I38" s="117"/>
      <c r="J38" s="116" t="s">
        <v>12</v>
      </c>
      <c r="K38" s="117"/>
      <c r="L38" s="96" t="str">
        <f>IF(AND(I38="",K38=""),"",IF(AND(J38="-",K38="-"),"NM",MAX(J38:K38)))</f>
        <v/>
      </c>
    </row>
    <row r="39" spans="1:12" ht="15" hidden="1" customHeight="1">
      <c r="B39" s="236"/>
      <c r="C39" s="236"/>
      <c r="D39" s="236"/>
      <c r="E39" s="243"/>
      <c r="F39" s="236"/>
      <c r="G39" s="238"/>
      <c r="H39" s="118" t="s">
        <v>14</v>
      </c>
      <c r="I39" s="119"/>
      <c r="J39" s="118" t="s">
        <v>14</v>
      </c>
      <c r="K39" s="119"/>
      <c r="L39" s="95"/>
    </row>
    <row r="40" spans="1:12" ht="15" hidden="1" customHeight="1">
      <c r="A40" s="23">
        <v>19</v>
      </c>
      <c r="B40" s="235" t="str">
        <f>VLOOKUP($A40,$O$4:$AF$54,2)</f>
        <v xml:space="preserve"> </v>
      </c>
      <c r="C40" s="235" t="str">
        <f>VLOOKUP($A40,$O$4:$AF$54,5)</f>
        <v xml:space="preserve"> </v>
      </c>
      <c r="D40" s="235" t="e">
        <f>VLOOKUP(C40,Q40:AH64,2)</f>
        <v>#N/A</v>
      </c>
      <c r="E40" s="242" t="str">
        <f>VLOOKUP($A40,$O$4:$AF$54,6)</f>
        <v xml:space="preserve"> </v>
      </c>
      <c r="F40" s="235" t="str">
        <f>VLOOKUP($A40,$O$4:$AF$54,7)</f>
        <v xml:space="preserve"> </v>
      </c>
      <c r="G40" s="237" t="str">
        <f>R22</f>
        <v xml:space="preserve"> </v>
      </c>
      <c r="H40" s="116" t="s">
        <v>12</v>
      </c>
      <c r="I40" s="117"/>
      <c r="J40" s="116" t="s">
        <v>12</v>
      </c>
      <c r="K40" s="117"/>
      <c r="L40" s="96" t="str">
        <f>IF(AND(I40="",K40=""),"",IF(AND(J40="-",K40="-"),"NM",MAX(J40:K40)))</f>
        <v/>
      </c>
    </row>
    <row r="41" spans="1:12" ht="15" hidden="1" customHeight="1">
      <c r="B41" s="236"/>
      <c r="C41" s="236"/>
      <c r="D41" s="236"/>
      <c r="E41" s="243"/>
      <c r="F41" s="236"/>
      <c r="G41" s="238"/>
      <c r="H41" s="118" t="s">
        <v>14</v>
      </c>
      <c r="I41" s="119"/>
      <c r="J41" s="118" t="s">
        <v>14</v>
      </c>
      <c r="K41" s="119"/>
      <c r="L41" s="95"/>
    </row>
    <row r="42" spans="1:12" ht="15" hidden="1" customHeight="1">
      <c r="A42" s="23">
        <v>20</v>
      </c>
      <c r="B42" s="235">
        <f>VLOOKUP($A42,$O$4:$AF$54,2)</f>
        <v>0</v>
      </c>
      <c r="C42" s="235">
        <f>VLOOKUP($A42,$O$4:$AF$54,5)</f>
        <v>0</v>
      </c>
      <c r="D42" s="235" t="e">
        <f>VLOOKUP(C42,Q42:AH66,2)</f>
        <v>#N/A</v>
      </c>
      <c r="E42" s="242">
        <f>VLOOKUP($A42,$O$4:$AF$54,6)</f>
        <v>0</v>
      </c>
      <c r="F42" s="235">
        <f>VLOOKUP($A42,$O$4:$AF$54,7)</f>
        <v>0</v>
      </c>
      <c r="G42" s="237">
        <f>R23</f>
        <v>0</v>
      </c>
      <c r="H42" s="114" t="s">
        <v>12</v>
      </c>
      <c r="I42" s="115"/>
      <c r="J42" s="114" t="s">
        <v>12</v>
      </c>
      <c r="K42" s="115"/>
      <c r="L42" s="96" t="str">
        <f>IF(AND(I42="",K42=""),"",IF(AND(J42="-",K42="-"),"NM",MAX(J42:K42)))</f>
        <v/>
      </c>
    </row>
    <row r="43" spans="1:12" ht="15" hidden="1" customHeight="1">
      <c r="B43" s="236"/>
      <c r="C43" s="236"/>
      <c r="D43" s="236"/>
      <c r="E43" s="243"/>
      <c r="F43" s="236"/>
      <c r="G43" s="238"/>
      <c r="H43" s="114" t="s">
        <v>14</v>
      </c>
      <c r="I43" s="115"/>
      <c r="J43" s="114" t="s">
        <v>14</v>
      </c>
      <c r="K43" s="115"/>
      <c r="L43" s="95"/>
    </row>
    <row r="44" spans="1:12" ht="15" hidden="1" customHeight="1">
      <c r="A44" s="23">
        <v>21</v>
      </c>
      <c r="B44" s="235">
        <f>VLOOKUP($A44,$O$4:$AF$54,2)</f>
        <v>0</v>
      </c>
      <c r="C44" s="235">
        <f>VLOOKUP($A44,$O$4:$AF$54,5)</f>
        <v>0</v>
      </c>
      <c r="D44" s="235" t="e">
        <f>VLOOKUP(C44,Q44:AH68,2)</f>
        <v>#N/A</v>
      </c>
      <c r="E44" s="242">
        <f>VLOOKUP($A44,$O$4:$AF$54,6)</f>
        <v>0</v>
      </c>
      <c r="F44" s="235">
        <f>VLOOKUP($A44,$O$4:$AF$54,7)</f>
        <v>0</v>
      </c>
      <c r="G44" s="237">
        <f>R24</f>
        <v>0</v>
      </c>
      <c r="H44" s="116" t="s">
        <v>12</v>
      </c>
      <c r="I44" s="117"/>
      <c r="J44" s="116" t="s">
        <v>12</v>
      </c>
      <c r="K44" s="117"/>
      <c r="L44" s="96" t="str">
        <f>IF(AND(I44="",K44=""),"",IF(AND(J44="-",K44="-"),"NM",MAX(J44:K44)))</f>
        <v/>
      </c>
    </row>
    <row r="45" spans="1:12" ht="15" hidden="1" customHeight="1">
      <c r="B45" s="236"/>
      <c r="C45" s="236"/>
      <c r="D45" s="236"/>
      <c r="E45" s="243"/>
      <c r="F45" s="236"/>
      <c r="G45" s="238"/>
      <c r="H45" s="118" t="s">
        <v>14</v>
      </c>
      <c r="I45" s="119"/>
      <c r="J45" s="118" t="s">
        <v>14</v>
      </c>
      <c r="K45" s="119"/>
      <c r="L45" s="95"/>
    </row>
    <row r="46" spans="1:12" ht="15" hidden="1" customHeight="1">
      <c r="A46" s="23">
        <v>22</v>
      </c>
      <c r="B46" s="235">
        <f>VLOOKUP($A46,$O$4:$AF$54,2)</f>
        <v>0</v>
      </c>
      <c r="C46" s="235">
        <f>VLOOKUP($A46,$O$4:$AF$54,5)</f>
        <v>0</v>
      </c>
      <c r="D46" s="235" t="e">
        <f>VLOOKUP(C46,Q46:AH70,2)</f>
        <v>#N/A</v>
      </c>
      <c r="E46" s="242">
        <f>VLOOKUP($A46,$O$4:$AF$54,6)</f>
        <v>0</v>
      </c>
      <c r="F46" s="235">
        <f>VLOOKUP($A46,$O$4:$AF$54,7)</f>
        <v>0</v>
      </c>
      <c r="G46" s="237">
        <f>R25</f>
        <v>0</v>
      </c>
      <c r="H46" s="116" t="s">
        <v>12</v>
      </c>
      <c r="I46" s="117"/>
      <c r="J46" s="116" t="s">
        <v>12</v>
      </c>
      <c r="K46" s="117"/>
      <c r="L46" s="96" t="str">
        <f>IF(AND(I46="",K46=""),"",IF(AND(J46="-",K46="-"),"NM",MAX(J46:K46)))</f>
        <v/>
      </c>
    </row>
    <row r="47" spans="1:12" ht="15" hidden="1" customHeight="1">
      <c r="B47" s="236"/>
      <c r="C47" s="236"/>
      <c r="D47" s="236"/>
      <c r="E47" s="243"/>
      <c r="F47" s="236"/>
      <c r="G47" s="238"/>
      <c r="H47" s="118" t="s">
        <v>14</v>
      </c>
      <c r="I47" s="119"/>
      <c r="J47" s="118" t="s">
        <v>14</v>
      </c>
      <c r="K47" s="119"/>
      <c r="L47" s="95"/>
    </row>
    <row r="48" spans="1:12" ht="15" hidden="1" customHeight="1">
      <c r="A48" s="23">
        <v>23</v>
      </c>
      <c r="B48" s="235">
        <f>VLOOKUP($A48,$O$4:$AF$54,2)</f>
        <v>0</v>
      </c>
      <c r="C48" s="235">
        <f>VLOOKUP($A48,$O$4:$AF$54,5)</f>
        <v>0</v>
      </c>
      <c r="D48" s="235" t="e">
        <f>VLOOKUP(C48,Q48:AH72,2)</f>
        <v>#N/A</v>
      </c>
      <c r="E48" s="242">
        <f>VLOOKUP($A48,$O$4:$AF$54,6)</f>
        <v>0</v>
      </c>
      <c r="F48" s="235">
        <f>VLOOKUP($A48,$O$4:$AF$54,7)</f>
        <v>0</v>
      </c>
      <c r="G48" s="237">
        <f>R26</f>
        <v>0</v>
      </c>
      <c r="H48" s="116" t="s">
        <v>12</v>
      </c>
      <c r="I48" s="117"/>
      <c r="J48" s="116" t="s">
        <v>12</v>
      </c>
      <c r="K48" s="117"/>
      <c r="L48" s="96" t="str">
        <f>IF(AND(I48="",K48=""),"",IF(AND(J48="-",K48="-"),"NM",MAX(J48:K48)))</f>
        <v/>
      </c>
    </row>
    <row r="49" spans="1:12" ht="15" hidden="1" customHeight="1">
      <c r="B49" s="236"/>
      <c r="C49" s="236"/>
      <c r="D49" s="236"/>
      <c r="E49" s="243"/>
      <c r="F49" s="236"/>
      <c r="G49" s="238"/>
      <c r="H49" s="118" t="s">
        <v>14</v>
      </c>
      <c r="I49" s="119"/>
      <c r="J49" s="118" t="s">
        <v>14</v>
      </c>
      <c r="K49" s="119"/>
      <c r="L49" s="95"/>
    </row>
    <row r="50" spans="1:12" ht="15" hidden="1" customHeight="1">
      <c r="A50" s="23">
        <v>24</v>
      </c>
      <c r="B50" s="235">
        <f>VLOOKUP($A50,$O$4:$AF$54,2)</f>
        <v>0</v>
      </c>
      <c r="C50" s="235">
        <f>VLOOKUP($A50,$O$4:$AF$54,5)</f>
        <v>0</v>
      </c>
      <c r="D50" s="235" t="e">
        <f>VLOOKUP(C50,Q50:AH74,2)</f>
        <v>#N/A</v>
      </c>
      <c r="E50" s="242">
        <f>VLOOKUP($A50,$O$4:$AF$54,6)</f>
        <v>0</v>
      </c>
      <c r="F50" s="235">
        <f>VLOOKUP($A50,$O$4:$AF$54,7)</f>
        <v>0</v>
      </c>
      <c r="G50" s="237">
        <f>R27</f>
        <v>0</v>
      </c>
      <c r="H50" s="116" t="s">
        <v>12</v>
      </c>
      <c r="I50" s="117"/>
      <c r="J50" s="116" t="s">
        <v>12</v>
      </c>
      <c r="K50" s="117"/>
      <c r="L50" s="96" t="str">
        <f>IF(AND(I50="",K50=""),"",IF(AND(J50="-",K50="-"),"NM",MAX(J50:K50)))</f>
        <v/>
      </c>
    </row>
    <row r="51" spans="1:12" ht="15" hidden="1" customHeight="1">
      <c r="B51" s="236"/>
      <c r="C51" s="236"/>
      <c r="D51" s="236"/>
      <c r="E51" s="243"/>
      <c r="F51" s="236"/>
      <c r="G51" s="238"/>
      <c r="H51" s="118" t="s">
        <v>14</v>
      </c>
      <c r="I51" s="119"/>
      <c r="J51" s="118" t="s">
        <v>14</v>
      </c>
      <c r="K51" s="119"/>
      <c r="L51" s="95"/>
    </row>
    <row r="52" spans="1:12" ht="15" hidden="1" customHeight="1">
      <c r="A52" s="23">
        <v>25</v>
      </c>
      <c r="B52" s="235">
        <f>VLOOKUP($A52,$O$4:$AF$54,2)</f>
        <v>0</v>
      </c>
      <c r="C52" s="235">
        <f>VLOOKUP($A52,$O$4:$AF$54,5)</f>
        <v>0</v>
      </c>
      <c r="D52" s="235" t="e">
        <f>VLOOKUP(C52,Q52:AH76,2)</f>
        <v>#N/A</v>
      </c>
      <c r="E52" s="242">
        <f>VLOOKUP($A52,$O$4:$AF$54,6)</f>
        <v>0</v>
      </c>
      <c r="F52" s="235">
        <f>VLOOKUP($A52,$O$4:$AF$54,7)</f>
        <v>0</v>
      </c>
      <c r="G52" s="237">
        <f>R28</f>
        <v>0</v>
      </c>
      <c r="H52" s="116" t="s">
        <v>12</v>
      </c>
      <c r="I52" s="117"/>
      <c r="J52" s="116" t="s">
        <v>12</v>
      </c>
      <c r="K52" s="117"/>
      <c r="L52" s="96" t="str">
        <f>IF(AND(I52="",K52=""),"",IF(AND(J52="-",K52="-"),"NM",MAX(J52:K52)))</f>
        <v/>
      </c>
    </row>
    <row r="53" spans="1:12" ht="15" hidden="1" customHeight="1">
      <c r="B53" s="236"/>
      <c r="C53" s="236"/>
      <c r="D53" s="236"/>
      <c r="E53" s="243"/>
      <c r="F53" s="236"/>
      <c r="G53" s="238"/>
      <c r="H53" s="118" t="s">
        <v>14</v>
      </c>
      <c r="I53" s="119"/>
      <c r="J53" s="118" t="s">
        <v>14</v>
      </c>
      <c r="K53" s="119"/>
      <c r="L53" s="95"/>
    </row>
    <row r="54" spans="1:12" ht="15" customHeight="1">
      <c r="B54" s="52"/>
      <c r="C54" s="6"/>
      <c r="D54" s="4"/>
      <c r="E54" s="198"/>
      <c r="F54" s="4"/>
      <c r="G54" s="3"/>
    </row>
    <row r="55" spans="1:12">
      <c r="B55" s="52"/>
      <c r="C55" s="6"/>
      <c r="D55" s="4"/>
      <c r="E55" s="198"/>
      <c r="F55" s="4"/>
      <c r="G55" s="3"/>
    </row>
    <row r="56" spans="1:12">
      <c r="B56" s="52"/>
      <c r="C56" s="6"/>
      <c r="D56" s="4"/>
      <c r="E56" s="198"/>
      <c r="F56" s="4"/>
      <c r="G56" s="3"/>
    </row>
    <row r="57" spans="1:12">
      <c r="B57" s="52"/>
      <c r="C57" s="6"/>
      <c r="D57" s="4"/>
      <c r="E57" s="198"/>
      <c r="F57" s="4"/>
      <c r="G57" s="3"/>
    </row>
    <row r="58" spans="1:12">
      <c r="B58" s="52"/>
      <c r="C58" s="6"/>
      <c r="D58" s="4"/>
      <c r="E58" s="198"/>
      <c r="F58" s="4"/>
      <c r="G58" s="3"/>
    </row>
    <row r="59" spans="1:12">
      <c r="B59" s="52"/>
      <c r="C59" s="6"/>
      <c r="D59" s="4"/>
      <c r="E59" s="198"/>
      <c r="F59" s="4"/>
      <c r="G59" s="3"/>
    </row>
    <row r="60" spans="1:12">
      <c r="B60" s="52"/>
      <c r="C60" s="6"/>
      <c r="D60" s="4"/>
      <c r="E60" s="198"/>
      <c r="F60" s="4"/>
      <c r="G60" s="3"/>
    </row>
    <row r="61" spans="1:12">
      <c r="B61" s="52"/>
      <c r="C61" s="6"/>
      <c r="D61" s="4"/>
      <c r="E61" s="198"/>
      <c r="F61" s="4"/>
      <c r="G61" s="3"/>
    </row>
    <row r="62" spans="1:12">
      <c r="B62" s="52"/>
      <c r="C62" s="6"/>
      <c r="D62" s="4"/>
      <c r="E62" s="198"/>
      <c r="F62" s="4"/>
      <c r="G62" s="3"/>
    </row>
    <row r="63" spans="1:12">
      <c r="B63" s="52"/>
      <c r="C63" s="6"/>
      <c r="D63" s="4"/>
      <c r="E63" s="198"/>
      <c r="F63" s="4"/>
      <c r="G63" s="3"/>
    </row>
    <row r="64" spans="1:12">
      <c r="B64" s="52"/>
      <c r="C64" s="6"/>
      <c r="D64" s="4"/>
      <c r="E64" s="198"/>
      <c r="F64" s="4"/>
      <c r="G64" s="3"/>
    </row>
    <row r="65" spans="2:7">
      <c r="B65" s="52"/>
      <c r="C65" s="6"/>
      <c r="D65" s="4"/>
      <c r="E65" s="198"/>
      <c r="F65" s="4"/>
      <c r="G65" s="3"/>
    </row>
    <row r="66" spans="2:7">
      <c r="B66" s="52"/>
      <c r="C66" s="6"/>
      <c r="D66" s="4"/>
      <c r="E66" s="198"/>
      <c r="F66" s="4"/>
      <c r="G66" s="3"/>
    </row>
    <row r="67" spans="2:7">
      <c r="B67" s="52"/>
      <c r="C67" s="6"/>
      <c r="D67" s="4"/>
      <c r="E67" s="198"/>
      <c r="F67" s="4"/>
      <c r="G67" s="3"/>
    </row>
    <row r="68" spans="2:7">
      <c r="B68" s="52"/>
      <c r="C68" s="6"/>
      <c r="D68" s="4"/>
      <c r="E68" s="198"/>
      <c r="F68" s="4"/>
      <c r="G68" s="3"/>
    </row>
    <row r="69" spans="2:7">
      <c r="B69" s="52"/>
      <c r="C69" s="6"/>
      <c r="D69" s="4"/>
      <c r="E69" s="198"/>
      <c r="F69" s="4"/>
      <c r="G69" s="3"/>
    </row>
    <row r="70" spans="2:7">
      <c r="B70" s="52"/>
      <c r="C70" s="6"/>
      <c r="D70" s="4"/>
      <c r="E70" s="198"/>
      <c r="F70" s="4"/>
      <c r="G70" s="3"/>
    </row>
    <row r="71" spans="2:7">
      <c r="B71" s="52"/>
      <c r="C71" s="6"/>
      <c r="D71" s="4"/>
      <c r="E71" s="198"/>
      <c r="F71" s="4"/>
      <c r="G71" s="3"/>
    </row>
    <row r="72" spans="2:7">
      <c r="B72" s="52"/>
      <c r="C72" s="6"/>
      <c r="D72" s="4"/>
      <c r="E72" s="198"/>
      <c r="F72" s="4"/>
      <c r="G72" s="3"/>
    </row>
    <row r="73" spans="2:7">
      <c r="B73" s="52"/>
      <c r="C73" s="6"/>
      <c r="D73" s="4"/>
      <c r="E73" s="198"/>
      <c r="F73" s="4"/>
      <c r="G73" s="3"/>
    </row>
    <row r="74" spans="2:7">
      <c r="B74" s="52"/>
      <c r="C74" s="6"/>
      <c r="D74" s="4"/>
      <c r="E74" s="198"/>
      <c r="F74" s="4"/>
      <c r="G74" s="3"/>
    </row>
    <row r="75" spans="2:7">
      <c r="B75" s="52"/>
      <c r="C75" s="6"/>
      <c r="D75" s="4"/>
      <c r="E75" s="198"/>
      <c r="F75" s="4"/>
      <c r="G75" s="3"/>
    </row>
    <row r="76" spans="2:7">
      <c r="B76" s="52"/>
      <c r="C76" s="6"/>
      <c r="D76" s="4"/>
      <c r="E76" s="198"/>
      <c r="F76" s="4"/>
      <c r="G76" s="3"/>
    </row>
    <row r="77" spans="2:7">
      <c r="B77" s="52"/>
      <c r="C77" s="6"/>
      <c r="D77" s="4"/>
      <c r="E77" s="198"/>
      <c r="F77" s="4"/>
      <c r="G77" s="3"/>
    </row>
    <row r="78" spans="2:7">
      <c r="B78" s="52"/>
      <c r="C78" s="6"/>
      <c r="D78" s="4"/>
      <c r="E78" s="198"/>
      <c r="F78" s="4"/>
      <c r="G78" s="3"/>
    </row>
    <row r="79" spans="2:7">
      <c r="B79" s="52"/>
      <c r="C79" s="6"/>
      <c r="D79" s="4"/>
      <c r="E79" s="198"/>
      <c r="F79" s="4"/>
      <c r="G79" s="3"/>
    </row>
    <row r="80" spans="2:7">
      <c r="B80" s="52"/>
      <c r="C80" s="6"/>
      <c r="D80" s="4"/>
      <c r="E80" s="198"/>
      <c r="F80" s="4"/>
      <c r="G80" s="3"/>
    </row>
    <row r="81" spans="2:7">
      <c r="B81" s="52"/>
      <c r="C81" s="6"/>
      <c r="D81" s="4"/>
      <c r="E81" s="198"/>
      <c r="F81" s="4"/>
      <c r="G81" s="3"/>
    </row>
    <row r="82" spans="2:7">
      <c r="B82" s="52"/>
      <c r="C82" s="6"/>
      <c r="D82" s="4"/>
      <c r="E82" s="198"/>
      <c r="F82" s="4"/>
      <c r="G82" s="3"/>
    </row>
  </sheetData>
  <sheetProtection formatCells="0" formatColumns="0" formatRows="0" insertColumns="0" deleteColumns="0" deleteRows="0"/>
  <mergeCells count="154">
    <mergeCell ref="B52:B53"/>
    <mergeCell ref="C52:C53"/>
    <mergeCell ref="D52:D53"/>
    <mergeCell ref="E52:E53"/>
    <mergeCell ref="F52:F53"/>
    <mergeCell ref="G52:G53"/>
    <mergeCell ref="G40:G41"/>
    <mergeCell ref="G42:G43"/>
    <mergeCell ref="G44:G45"/>
    <mergeCell ref="G46:G47"/>
    <mergeCell ref="G48:G49"/>
    <mergeCell ref="B50:B51"/>
    <mergeCell ref="C50:C51"/>
    <mergeCell ref="D50:D51"/>
    <mergeCell ref="E50:E51"/>
    <mergeCell ref="F50:F51"/>
    <mergeCell ref="G50:G51"/>
    <mergeCell ref="C48:C49"/>
    <mergeCell ref="D48:D49"/>
    <mergeCell ref="E48:E49"/>
    <mergeCell ref="B48:B49"/>
    <mergeCell ref="F48:F49"/>
    <mergeCell ref="B40:B41"/>
    <mergeCell ref="B42:B43"/>
    <mergeCell ref="A1:L1"/>
    <mergeCell ref="B4:B5"/>
    <mergeCell ref="C4:C5"/>
    <mergeCell ref="D4:D5"/>
    <mergeCell ref="E4:E5"/>
    <mergeCell ref="F4:F5"/>
    <mergeCell ref="G4:G5"/>
    <mergeCell ref="H3:I3"/>
    <mergeCell ref="J3:K3"/>
    <mergeCell ref="G6:G7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L10:L11"/>
    <mergeCell ref="B44:B45"/>
    <mergeCell ref="B46:B47"/>
    <mergeCell ref="C40:C41"/>
    <mergeCell ref="C42:C43"/>
    <mergeCell ref="C44:C45"/>
    <mergeCell ref="C46:C47"/>
    <mergeCell ref="B38:B39"/>
    <mergeCell ref="C38:C39"/>
    <mergeCell ref="F40:F41"/>
    <mergeCell ref="F42:F43"/>
    <mergeCell ref="F44:F45"/>
    <mergeCell ref="F46:F47"/>
    <mergeCell ref="D40:D41"/>
    <mergeCell ref="D42:D43"/>
    <mergeCell ref="D44:D45"/>
    <mergeCell ref="D46:D47"/>
    <mergeCell ref="E40:E41"/>
    <mergeCell ref="E42:E43"/>
    <mergeCell ref="E44:E45"/>
    <mergeCell ref="E46:E47"/>
    <mergeCell ref="D38:D39"/>
    <mergeCell ref="E38:E39"/>
    <mergeCell ref="F38:F39"/>
  </mergeCells>
  <phoneticPr fontId="18"/>
  <conditionalFormatting sqref="L24 L26 L28 L30 L32 L34 L36 L38 L40 L42 L44 L46 L48">
    <cfRule type="expression" dxfId="20" priority="23" stopIfTrue="1">
      <formula>#REF!="女"</formula>
    </cfRule>
  </conditionalFormatting>
  <conditionalFormatting sqref="L50 L52">
    <cfRule type="expression" dxfId="19" priority="22" stopIfTrue="1">
      <formula>#REF!="女"</formula>
    </cfRule>
  </conditionalFormatting>
  <conditionalFormatting sqref="AF4:AF10 P11:AF28">
    <cfRule type="cellIs" dxfId="18" priority="21" operator="equal">
      <formula>""</formula>
    </cfRule>
  </conditionalFormatting>
  <conditionalFormatting sqref="L4">
    <cfRule type="expression" dxfId="17" priority="10" stopIfTrue="1">
      <formula>#REF!="女"</formula>
    </cfRule>
  </conditionalFormatting>
  <conditionalFormatting sqref="L6">
    <cfRule type="expression" dxfId="16" priority="9" stopIfTrue="1">
      <formula>#REF!="女"</formula>
    </cfRule>
  </conditionalFormatting>
  <conditionalFormatting sqref="L8">
    <cfRule type="expression" dxfId="15" priority="8" stopIfTrue="1">
      <formula>#REF!="女"</formula>
    </cfRule>
  </conditionalFormatting>
  <conditionalFormatting sqref="L10">
    <cfRule type="expression" dxfId="14" priority="7" stopIfTrue="1">
      <formula>#REF!="女"</formula>
    </cfRule>
  </conditionalFormatting>
  <conditionalFormatting sqref="L12">
    <cfRule type="expression" dxfId="13" priority="6" stopIfTrue="1">
      <formula>#REF!="女"</formula>
    </cfRule>
  </conditionalFormatting>
  <conditionalFormatting sqref="L14">
    <cfRule type="expression" dxfId="12" priority="5" stopIfTrue="1">
      <formula>#REF!="女"</formula>
    </cfRule>
  </conditionalFormatting>
  <conditionalFormatting sqref="L16">
    <cfRule type="expression" dxfId="11" priority="4" stopIfTrue="1">
      <formula>#REF!="女"</formula>
    </cfRule>
  </conditionalFormatting>
  <conditionalFormatting sqref="L18">
    <cfRule type="expression" dxfId="10" priority="3" stopIfTrue="1">
      <formula>#REF!="女"</formula>
    </cfRule>
  </conditionalFormatting>
  <conditionalFormatting sqref="L20">
    <cfRule type="expression" dxfId="9" priority="2" stopIfTrue="1">
      <formula>#REF!="女"</formula>
    </cfRule>
  </conditionalFormatting>
  <conditionalFormatting sqref="L22">
    <cfRule type="expression" dxfId="8" priority="1" stopIfTrue="1">
      <formula>#REF!="女"</formula>
    </cfRule>
  </conditionalFormatting>
  <dataValidations count="1">
    <dataValidation imeMode="halfAlpha" allowBlank="1" showInputMessage="1" showErrorMessage="1" sqref="B6:G6 B46:G46 B8:G8 B44:G44 B10:G10 B40:G40 B42:G42 B12:G12 B14:G14 B38:G38 B22:G22 B32:G32 B34:G34 B36:G36 B24:G24 B26:G26 B28:G28 B16:G16 B48:G48 B50:G50 B52:G52 B18:G18 B30:G30 B4:G4 B20:G20" xr:uid="{00000000-0002-0000-0E00-000000000000}"/>
  </dataValidations>
  <printOptions horizontalCentered="1"/>
  <pageMargins left="0.70866141732283472" right="0.70866141732283472" top="0.35433070866141736" bottom="0" header="0.31496062992125984" footer="0.31496062992125984"/>
  <pageSetup paperSize="9" scale="9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67"/>
  <sheetViews>
    <sheetView showGridLines="0" zoomScaleNormal="100" workbookViewId="0">
      <selection activeCell="L11" sqref="L11"/>
    </sheetView>
  </sheetViews>
  <sheetFormatPr defaultColWidth="9" defaultRowHeight="13.2"/>
  <cols>
    <col min="1" max="1" width="5.109375" style="23" customWidth="1"/>
    <col min="2" max="2" width="6.109375" style="7" customWidth="1"/>
    <col min="3" max="3" width="15" style="8" customWidth="1"/>
    <col min="4" max="4" width="13.77734375" style="9" hidden="1" customWidth="1"/>
    <col min="5" max="5" width="13.88671875" style="9" customWidth="1"/>
    <col min="6" max="6" width="4.33203125" style="9" customWidth="1"/>
    <col min="7" max="7" width="5" style="7" customWidth="1"/>
    <col min="8" max="9" width="9.88671875" style="9" customWidth="1"/>
    <col min="10" max="10" width="14" style="23" customWidth="1"/>
    <col min="11" max="15" width="9" style="23"/>
    <col min="16" max="16" width="7.33203125" style="120" customWidth="1"/>
    <col min="17" max="17" width="8.109375" style="120" customWidth="1"/>
    <col min="18" max="18" width="11.44140625" style="120" customWidth="1"/>
    <col min="19" max="19" width="3.21875" style="120" customWidth="1"/>
    <col min="20" max="20" width="18" style="120" customWidth="1"/>
    <col min="21" max="21" width="6.21875" style="120" customWidth="1"/>
    <col min="22" max="22" width="6.44140625" style="120" customWidth="1"/>
    <col min="23" max="31" width="9" style="120"/>
    <col min="32" max="16384" width="9" style="23"/>
  </cols>
  <sheetData>
    <row r="1" spans="1:32">
      <c r="B1" s="23"/>
      <c r="C1" s="9"/>
      <c r="G1" s="23"/>
      <c r="I1" s="244"/>
      <c r="J1" s="244"/>
    </row>
    <row r="2" spans="1:32" ht="25.2" customHeight="1">
      <c r="A2" s="239" t="s">
        <v>412</v>
      </c>
      <c r="B2" s="239"/>
      <c r="C2" s="239"/>
      <c r="D2" s="239"/>
      <c r="E2" s="239"/>
      <c r="F2" s="239"/>
      <c r="G2" s="239"/>
      <c r="H2" s="239"/>
      <c r="I2" s="239"/>
      <c r="J2" s="239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2" s="16" customFormat="1" ht="23.25" customHeight="1">
      <c r="B3" s="1"/>
      <c r="C3" s="18"/>
      <c r="D3" s="19"/>
      <c r="E3" s="20"/>
      <c r="F3" s="20"/>
      <c r="G3" s="17"/>
      <c r="H3" s="20"/>
      <c r="I3" s="2"/>
      <c r="P3" s="122" t="s">
        <v>56</v>
      </c>
      <c r="Q3" s="123" t="s">
        <v>55</v>
      </c>
      <c r="R3" s="122" t="s">
        <v>41</v>
      </c>
      <c r="S3" s="122" t="s">
        <v>49</v>
      </c>
      <c r="T3" s="122" t="s">
        <v>42</v>
      </c>
      <c r="U3" s="122" t="s">
        <v>11</v>
      </c>
      <c r="V3" s="122" t="s">
        <v>43</v>
      </c>
      <c r="W3" s="122"/>
      <c r="X3" s="124" t="s">
        <v>44</v>
      </c>
      <c r="Y3" s="125" t="s">
        <v>45</v>
      </c>
      <c r="Z3" s="126" t="s">
        <v>46</v>
      </c>
      <c r="AA3" s="127" t="s">
        <v>51</v>
      </c>
      <c r="AB3" s="128" t="s">
        <v>52</v>
      </c>
      <c r="AC3" s="126" t="s">
        <v>47</v>
      </c>
      <c r="AD3" s="127" t="s">
        <v>53</v>
      </c>
      <c r="AE3" s="128" t="s">
        <v>54</v>
      </c>
    </row>
    <row r="4" spans="1:32" ht="25.5" customHeight="1">
      <c r="B4" s="43" t="s">
        <v>0</v>
      </c>
      <c r="C4" s="43" t="s">
        <v>1</v>
      </c>
      <c r="D4" s="43" t="s">
        <v>2</v>
      </c>
      <c r="E4" s="43" t="s">
        <v>5</v>
      </c>
      <c r="F4" s="44" t="s">
        <v>3</v>
      </c>
      <c r="G4" s="45" t="s">
        <v>4</v>
      </c>
      <c r="H4" s="84" t="s">
        <v>24</v>
      </c>
      <c r="I4" s="84" t="s">
        <v>25</v>
      </c>
      <c r="J4" s="46" t="s">
        <v>23</v>
      </c>
      <c r="P4" s="97">
        <v>1</v>
      </c>
      <c r="Q4" s="23">
        <v>103</v>
      </c>
      <c r="R4" s="23" t="s">
        <v>184</v>
      </c>
      <c r="S4" s="23" t="s">
        <v>337</v>
      </c>
      <c r="T4" s="23" t="s">
        <v>409</v>
      </c>
      <c r="U4" s="23">
        <v>5</v>
      </c>
      <c r="V4" s="23" t="s">
        <v>173</v>
      </c>
      <c r="W4" s="23"/>
      <c r="X4" s="23"/>
      <c r="Y4" s="23"/>
      <c r="Z4" s="23"/>
      <c r="AA4" s="23"/>
      <c r="AB4" s="23"/>
      <c r="AC4" s="23" t="s">
        <v>70</v>
      </c>
      <c r="AD4" s="23"/>
      <c r="AE4" s="23"/>
      <c r="AF4" s="109" t="s">
        <v>54</v>
      </c>
    </row>
    <row r="5" spans="1:32" ht="26.25" customHeight="1">
      <c r="A5" s="23">
        <v>1</v>
      </c>
      <c r="B5" s="83">
        <v>103</v>
      </c>
      <c r="C5" s="88" t="s">
        <v>184</v>
      </c>
      <c r="D5" s="22" t="s">
        <v>337</v>
      </c>
      <c r="E5" s="89" t="s">
        <v>350</v>
      </c>
      <c r="F5" s="83">
        <v>5</v>
      </c>
      <c r="G5" s="21" t="s">
        <v>173</v>
      </c>
      <c r="H5" s="200">
        <v>13.14</v>
      </c>
      <c r="I5" s="201">
        <v>12.11</v>
      </c>
      <c r="J5" s="202">
        <f>IF(H5="DNS","DNS",IF(AND(H5="",I5=""),"",IF(AND(H5="-",I5="-"),"NM",MAX(H5:I5))))</f>
        <v>13.14</v>
      </c>
      <c r="P5" s="97">
        <v>2</v>
      </c>
      <c r="Q5" s="23">
        <v>431</v>
      </c>
      <c r="R5" s="23" t="s">
        <v>221</v>
      </c>
      <c r="S5" s="23" t="s">
        <v>338</v>
      </c>
      <c r="T5" s="23" t="s">
        <v>279</v>
      </c>
      <c r="U5" s="23">
        <v>5</v>
      </c>
      <c r="V5" s="23" t="s">
        <v>173</v>
      </c>
      <c r="W5" s="23"/>
      <c r="X5" s="23"/>
      <c r="Y5" s="23"/>
      <c r="Z5" s="23"/>
      <c r="AA5" s="23"/>
      <c r="AB5" s="23"/>
      <c r="AC5" s="23" t="s">
        <v>70</v>
      </c>
      <c r="AD5" s="23" t="s">
        <v>339</v>
      </c>
      <c r="AE5" s="23"/>
      <c r="AF5" s="101"/>
    </row>
    <row r="6" spans="1:32" ht="26.25" customHeight="1">
      <c r="A6" s="23">
        <v>2</v>
      </c>
      <c r="B6" s="83">
        <v>431</v>
      </c>
      <c r="C6" s="88" t="s">
        <v>221</v>
      </c>
      <c r="D6" s="22" t="s">
        <v>338</v>
      </c>
      <c r="E6" s="172" t="s">
        <v>279</v>
      </c>
      <c r="F6" s="83">
        <v>5</v>
      </c>
      <c r="G6" s="21" t="s">
        <v>173</v>
      </c>
      <c r="H6" s="200">
        <v>16.010000000000002</v>
      </c>
      <c r="I6" s="201">
        <v>12.89</v>
      </c>
      <c r="J6" s="202">
        <f t="shared" ref="J6:J29" si="0">IF(H6="DNS","DNS",IF(AND(H6="",I6=""),"",IF(AND(H6="-",I6="-"),"NM",MAX(H6:I6))))</f>
        <v>16.010000000000002</v>
      </c>
      <c r="P6" s="97">
        <v>3</v>
      </c>
      <c r="Q6" s="23">
        <v>432</v>
      </c>
      <c r="R6" s="23" t="s">
        <v>218</v>
      </c>
      <c r="S6" s="23" t="s">
        <v>340</v>
      </c>
      <c r="T6" s="23" t="s">
        <v>279</v>
      </c>
      <c r="U6" s="23">
        <v>5</v>
      </c>
      <c r="V6" s="23" t="s">
        <v>173</v>
      </c>
      <c r="W6" s="23"/>
      <c r="X6" s="23"/>
      <c r="Y6" s="23"/>
      <c r="Z6" s="23"/>
      <c r="AA6" s="23"/>
      <c r="AB6" s="23"/>
      <c r="AC6" s="23" t="s">
        <v>70</v>
      </c>
      <c r="AD6" s="23"/>
      <c r="AE6" s="23"/>
      <c r="AF6" s="101"/>
    </row>
    <row r="7" spans="1:32" ht="26.25" customHeight="1">
      <c r="A7" s="23">
        <v>3</v>
      </c>
      <c r="B7" s="83">
        <v>432</v>
      </c>
      <c r="C7" s="88" t="s">
        <v>218</v>
      </c>
      <c r="D7" s="22" t="s">
        <v>340</v>
      </c>
      <c r="E7" s="172" t="s">
        <v>279</v>
      </c>
      <c r="F7" s="83">
        <v>5</v>
      </c>
      <c r="G7" s="21" t="s">
        <v>173</v>
      </c>
      <c r="H7" s="200">
        <v>11.8</v>
      </c>
      <c r="I7" s="201">
        <v>15.1</v>
      </c>
      <c r="J7" s="202">
        <f t="shared" si="0"/>
        <v>15.1</v>
      </c>
      <c r="P7" s="97">
        <v>4</v>
      </c>
      <c r="Q7" s="23">
        <v>401</v>
      </c>
      <c r="R7" s="23" t="s">
        <v>255</v>
      </c>
      <c r="S7" s="23" t="s">
        <v>341</v>
      </c>
      <c r="T7" s="23" t="s">
        <v>280</v>
      </c>
      <c r="U7" s="23">
        <v>5</v>
      </c>
      <c r="V7" s="23" t="s">
        <v>173</v>
      </c>
      <c r="W7" s="23"/>
      <c r="X7" s="23"/>
      <c r="Y7" s="23"/>
      <c r="Z7" s="23"/>
      <c r="AA7" s="23"/>
      <c r="AB7" s="23"/>
      <c r="AC7" s="23" t="s">
        <v>70</v>
      </c>
      <c r="AD7" s="23" t="s">
        <v>342</v>
      </c>
      <c r="AE7" s="23" t="s">
        <v>343</v>
      </c>
      <c r="AF7" s="101"/>
    </row>
    <row r="8" spans="1:32" ht="26.25" customHeight="1">
      <c r="A8" s="23">
        <v>4</v>
      </c>
      <c r="B8" s="83">
        <v>401</v>
      </c>
      <c r="C8" s="88" t="s">
        <v>255</v>
      </c>
      <c r="D8" s="22" t="s">
        <v>341</v>
      </c>
      <c r="E8" s="89" t="s">
        <v>280</v>
      </c>
      <c r="F8" s="83">
        <v>5</v>
      </c>
      <c r="G8" s="21" t="s">
        <v>173</v>
      </c>
      <c r="H8" s="200"/>
      <c r="I8" s="201"/>
      <c r="J8" s="202" t="s">
        <v>491</v>
      </c>
      <c r="P8" s="97">
        <v>5</v>
      </c>
      <c r="Q8" s="23">
        <v>416</v>
      </c>
      <c r="R8" s="23" t="s">
        <v>253</v>
      </c>
      <c r="S8" s="23" t="s">
        <v>344</v>
      </c>
      <c r="T8" s="23" t="s">
        <v>280</v>
      </c>
      <c r="U8" s="23">
        <v>5</v>
      </c>
      <c r="V8" s="23" t="s">
        <v>173</v>
      </c>
      <c r="W8" s="23"/>
      <c r="X8" s="23"/>
      <c r="Y8" s="23"/>
      <c r="Z8" s="23"/>
      <c r="AA8" s="23"/>
      <c r="AB8" s="23"/>
      <c r="AC8" s="23" t="s">
        <v>70</v>
      </c>
      <c r="AD8" s="23" t="s">
        <v>345</v>
      </c>
      <c r="AE8" s="23" t="s">
        <v>343</v>
      </c>
      <c r="AF8" s="101"/>
    </row>
    <row r="9" spans="1:32" ht="26.25" customHeight="1">
      <c r="A9" s="23">
        <v>5</v>
      </c>
      <c r="B9" s="83">
        <v>416</v>
      </c>
      <c r="C9" s="90" t="s">
        <v>253</v>
      </c>
      <c r="D9" s="22" t="s">
        <v>344</v>
      </c>
      <c r="E9" s="89" t="s">
        <v>280</v>
      </c>
      <c r="F9" s="83">
        <v>5</v>
      </c>
      <c r="G9" s="21" t="s">
        <v>173</v>
      </c>
      <c r="H9" s="200">
        <v>13.84</v>
      </c>
      <c r="I9" s="201">
        <v>18.53</v>
      </c>
      <c r="J9" s="202">
        <f t="shared" si="0"/>
        <v>18.53</v>
      </c>
      <c r="P9" s="97">
        <v>6</v>
      </c>
      <c r="Q9" s="23">
        <v>412</v>
      </c>
      <c r="R9" s="23" t="s">
        <v>250</v>
      </c>
      <c r="S9" s="23" t="s">
        <v>346</v>
      </c>
      <c r="T9" s="23" t="s">
        <v>280</v>
      </c>
      <c r="U9" s="23">
        <v>5</v>
      </c>
      <c r="V9" s="23" t="s">
        <v>173</v>
      </c>
      <c r="W9" s="23"/>
      <c r="X9" s="23"/>
      <c r="Y9" s="23"/>
      <c r="Z9" s="23"/>
      <c r="AA9" s="23"/>
      <c r="AB9" s="23"/>
      <c r="AC9" s="23" t="s">
        <v>70</v>
      </c>
      <c r="AD9" s="23" t="s">
        <v>342</v>
      </c>
      <c r="AE9" s="23" t="s">
        <v>343</v>
      </c>
      <c r="AF9" s="101"/>
    </row>
    <row r="10" spans="1:32" ht="26.25" customHeight="1">
      <c r="A10" s="23">
        <v>6</v>
      </c>
      <c r="B10" s="83">
        <v>412</v>
      </c>
      <c r="C10" s="90" t="s">
        <v>250</v>
      </c>
      <c r="D10" s="22" t="s">
        <v>346</v>
      </c>
      <c r="E10" s="89" t="s">
        <v>280</v>
      </c>
      <c r="F10" s="83">
        <v>5</v>
      </c>
      <c r="G10" s="21" t="s">
        <v>173</v>
      </c>
      <c r="H10" s="200">
        <v>19.329999999999998</v>
      </c>
      <c r="I10" s="201">
        <v>16.600000000000001</v>
      </c>
      <c r="J10" s="202">
        <f t="shared" si="0"/>
        <v>19.329999999999998</v>
      </c>
      <c r="P10" s="97">
        <v>7</v>
      </c>
      <c r="Q10" s="23">
        <v>391</v>
      </c>
      <c r="R10" s="23" t="s">
        <v>246</v>
      </c>
      <c r="S10" s="23" t="s">
        <v>347</v>
      </c>
      <c r="T10" s="23" t="s">
        <v>280</v>
      </c>
      <c r="U10" s="23">
        <v>5</v>
      </c>
      <c r="V10" s="23" t="s">
        <v>173</v>
      </c>
      <c r="W10" s="23"/>
      <c r="X10" s="23"/>
      <c r="Y10" s="23"/>
      <c r="Z10" s="23"/>
      <c r="AA10" s="23"/>
      <c r="AB10" s="23"/>
      <c r="AC10" s="23" t="s">
        <v>70</v>
      </c>
      <c r="AD10" s="23" t="s">
        <v>348</v>
      </c>
      <c r="AE10" s="23" t="s">
        <v>349</v>
      </c>
      <c r="AF10" s="101"/>
    </row>
    <row r="11" spans="1:32" ht="26.25" customHeight="1">
      <c r="A11" s="23">
        <v>7</v>
      </c>
      <c r="B11" s="83">
        <v>391</v>
      </c>
      <c r="C11" s="88" t="s">
        <v>246</v>
      </c>
      <c r="D11" s="22" t="s">
        <v>347</v>
      </c>
      <c r="E11" s="89" t="s">
        <v>280</v>
      </c>
      <c r="F11" s="83">
        <v>5</v>
      </c>
      <c r="G11" s="21" t="s">
        <v>173</v>
      </c>
      <c r="H11" s="200"/>
      <c r="I11" s="201"/>
      <c r="J11" s="202" t="s">
        <v>491</v>
      </c>
      <c r="P11" s="97">
        <v>8</v>
      </c>
      <c r="Q11" s="97" t="s">
        <v>408</v>
      </c>
      <c r="R11" s="97" t="s">
        <v>408</v>
      </c>
      <c r="S11" s="97" t="s">
        <v>408</v>
      </c>
      <c r="T11" s="97" t="s">
        <v>408</v>
      </c>
      <c r="U11" s="98" t="s">
        <v>408</v>
      </c>
      <c r="V11" s="97" t="s">
        <v>408</v>
      </c>
      <c r="W11" s="98" t="s">
        <v>408</v>
      </c>
      <c r="X11" s="99" t="s">
        <v>408</v>
      </c>
      <c r="Y11" s="100" t="s">
        <v>408</v>
      </c>
      <c r="Z11" s="99"/>
      <c r="AA11" s="100"/>
      <c r="AB11" s="101"/>
      <c r="AC11" s="99"/>
      <c r="AD11" s="100"/>
      <c r="AE11" s="101"/>
      <c r="AF11" s="101"/>
    </row>
    <row r="12" spans="1:32" ht="26.25" customHeight="1">
      <c r="A12" s="23">
        <v>8</v>
      </c>
      <c r="B12" s="83"/>
      <c r="C12" s="88"/>
      <c r="D12" s="22"/>
      <c r="E12" s="89"/>
      <c r="F12" s="83"/>
      <c r="G12" s="21"/>
      <c r="H12" s="200"/>
      <c r="I12" s="201"/>
      <c r="J12" s="202" t="str">
        <f t="shared" si="0"/>
        <v/>
      </c>
      <c r="P12" s="97">
        <v>9</v>
      </c>
      <c r="Q12" s="97" t="s">
        <v>408</v>
      </c>
      <c r="R12" s="97" t="s">
        <v>408</v>
      </c>
      <c r="S12" s="97" t="s">
        <v>408</v>
      </c>
      <c r="T12" s="97" t="s">
        <v>408</v>
      </c>
      <c r="U12" s="98" t="s">
        <v>408</v>
      </c>
      <c r="V12" s="97" t="s">
        <v>408</v>
      </c>
      <c r="W12" s="98" t="s">
        <v>408</v>
      </c>
      <c r="X12" s="99"/>
      <c r="Y12" s="100"/>
      <c r="Z12" s="99"/>
      <c r="AA12" s="100"/>
      <c r="AB12" s="101"/>
      <c r="AC12" s="99"/>
      <c r="AD12" s="100"/>
      <c r="AE12" s="101"/>
      <c r="AF12" s="101"/>
    </row>
    <row r="13" spans="1:32" ht="26.25" customHeight="1">
      <c r="A13" s="23">
        <v>9</v>
      </c>
      <c r="B13" s="83"/>
      <c r="C13" s="88"/>
      <c r="D13" s="22"/>
      <c r="E13" s="89"/>
      <c r="F13" s="83"/>
      <c r="G13" s="21"/>
      <c r="H13" s="200"/>
      <c r="I13" s="201"/>
      <c r="J13" s="202" t="str">
        <f t="shared" si="0"/>
        <v/>
      </c>
      <c r="P13" s="97">
        <v>10</v>
      </c>
      <c r="Q13" s="97" t="s">
        <v>408</v>
      </c>
      <c r="R13" s="97" t="s">
        <v>408</v>
      </c>
      <c r="S13" s="97" t="s">
        <v>408</v>
      </c>
      <c r="T13" s="97" t="s">
        <v>408</v>
      </c>
      <c r="U13" s="98" t="s">
        <v>408</v>
      </c>
      <c r="V13" s="97" t="s">
        <v>408</v>
      </c>
      <c r="W13" s="98" t="s">
        <v>408</v>
      </c>
      <c r="X13" s="99"/>
      <c r="Y13" s="100"/>
      <c r="Z13" s="99"/>
      <c r="AA13" s="100"/>
      <c r="AB13" s="101"/>
      <c r="AC13" s="99"/>
      <c r="AD13" s="100"/>
      <c r="AE13" s="101"/>
      <c r="AF13" s="101"/>
    </row>
    <row r="14" spans="1:32" ht="26.25" customHeight="1">
      <c r="A14" s="23">
        <v>10</v>
      </c>
      <c r="B14" s="83"/>
      <c r="C14" s="88"/>
      <c r="D14" s="22"/>
      <c r="E14" s="89"/>
      <c r="F14" s="83"/>
      <c r="G14" s="21"/>
      <c r="H14" s="200"/>
      <c r="I14" s="201"/>
      <c r="J14" s="202" t="str">
        <f t="shared" si="0"/>
        <v/>
      </c>
      <c r="P14" s="97">
        <v>11</v>
      </c>
      <c r="Q14" s="97" t="s">
        <v>408</v>
      </c>
      <c r="R14" s="97" t="s">
        <v>408</v>
      </c>
      <c r="S14" s="97" t="s">
        <v>408</v>
      </c>
      <c r="T14" s="97" t="s">
        <v>408</v>
      </c>
      <c r="U14" s="98" t="s">
        <v>408</v>
      </c>
      <c r="V14" s="97" t="s">
        <v>408</v>
      </c>
      <c r="W14" s="98" t="s">
        <v>408</v>
      </c>
      <c r="X14" s="99"/>
      <c r="Y14" s="100"/>
      <c r="Z14" s="99"/>
      <c r="AA14" s="100"/>
      <c r="AB14" s="101"/>
      <c r="AC14" s="99"/>
      <c r="AD14" s="100"/>
      <c r="AE14" s="101"/>
      <c r="AF14" s="101"/>
    </row>
    <row r="15" spans="1:32" ht="26.25" hidden="1" customHeight="1">
      <c r="A15" s="23">
        <v>11</v>
      </c>
      <c r="B15" s="83"/>
      <c r="C15" s="88"/>
      <c r="D15" s="22"/>
      <c r="E15" s="89"/>
      <c r="F15" s="83"/>
      <c r="G15" s="21"/>
      <c r="H15" s="200"/>
      <c r="I15" s="201"/>
      <c r="J15" s="202" t="str">
        <f t="shared" si="0"/>
        <v/>
      </c>
      <c r="P15" s="97">
        <v>12</v>
      </c>
      <c r="Q15" s="97" t="s">
        <v>408</v>
      </c>
      <c r="R15" s="97" t="s">
        <v>408</v>
      </c>
      <c r="S15" s="97" t="s">
        <v>408</v>
      </c>
      <c r="T15" s="97" t="s">
        <v>408</v>
      </c>
      <c r="U15" s="98" t="s">
        <v>408</v>
      </c>
      <c r="V15" s="97" t="s">
        <v>408</v>
      </c>
      <c r="W15" s="98" t="s">
        <v>408</v>
      </c>
      <c r="X15" s="99"/>
      <c r="Y15" s="100"/>
      <c r="Z15" s="99"/>
      <c r="AA15" s="100"/>
      <c r="AB15" s="101"/>
      <c r="AC15" s="99"/>
      <c r="AD15" s="100"/>
      <c r="AE15" s="101"/>
      <c r="AF15" s="101"/>
    </row>
    <row r="16" spans="1:32" ht="26.25" hidden="1" customHeight="1">
      <c r="A16" s="23">
        <v>12</v>
      </c>
      <c r="B16" s="83"/>
      <c r="C16" s="88"/>
      <c r="D16" s="22"/>
      <c r="E16" s="89"/>
      <c r="F16" s="83"/>
      <c r="G16" s="21"/>
      <c r="H16" s="200"/>
      <c r="I16" s="201"/>
      <c r="J16" s="202" t="str">
        <f t="shared" si="0"/>
        <v/>
      </c>
      <c r="P16" s="97">
        <v>13</v>
      </c>
      <c r="Q16" s="97" t="s">
        <v>408</v>
      </c>
      <c r="R16" s="97" t="s">
        <v>408</v>
      </c>
      <c r="S16" s="97" t="s">
        <v>408</v>
      </c>
      <c r="T16" s="97" t="s">
        <v>408</v>
      </c>
      <c r="U16" s="98" t="s">
        <v>408</v>
      </c>
      <c r="V16" s="97" t="s">
        <v>408</v>
      </c>
      <c r="W16" s="98" t="s">
        <v>408</v>
      </c>
      <c r="X16" s="99"/>
      <c r="Y16" s="100"/>
      <c r="Z16" s="99"/>
      <c r="AA16" s="100"/>
      <c r="AB16" s="101"/>
      <c r="AC16" s="99"/>
      <c r="AD16" s="100"/>
      <c r="AE16" s="101"/>
      <c r="AF16" s="101"/>
    </row>
    <row r="17" spans="1:32" ht="26.25" hidden="1" customHeight="1">
      <c r="A17" s="23">
        <v>13</v>
      </c>
      <c r="B17" s="83"/>
      <c r="C17" s="88"/>
      <c r="D17" s="13"/>
      <c r="E17" s="89"/>
      <c r="F17" s="83"/>
      <c r="G17" s="14"/>
      <c r="H17" s="203"/>
      <c r="I17" s="201"/>
      <c r="J17" s="202" t="str">
        <f t="shared" si="0"/>
        <v/>
      </c>
      <c r="P17" s="97">
        <v>14</v>
      </c>
      <c r="Q17" s="97" t="s">
        <v>408</v>
      </c>
      <c r="R17" s="97" t="s">
        <v>408</v>
      </c>
      <c r="S17" s="97" t="s">
        <v>408</v>
      </c>
      <c r="T17" s="97" t="s">
        <v>408</v>
      </c>
      <c r="U17" s="98" t="s">
        <v>408</v>
      </c>
      <c r="V17" s="97" t="s">
        <v>408</v>
      </c>
      <c r="W17" s="98" t="s">
        <v>408</v>
      </c>
      <c r="X17" s="99"/>
      <c r="Y17" s="100"/>
      <c r="Z17" s="99"/>
      <c r="AA17" s="100"/>
      <c r="AB17" s="101"/>
      <c r="AC17" s="99"/>
      <c r="AD17" s="100"/>
      <c r="AE17" s="101"/>
      <c r="AF17" s="101"/>
    </row>
    <row r="18" spans="1:32" ht="26.25" hidden="1" customHeight="1">
      <c r="A18" s="23">
        <v>14</v>
      </c>
      <c r="B18" s="83"/>
      <c r="C18" s="88"/>
      <c r="D18" s="13"/>
      <c r="E18" s="89"/>
      <c r="F18" s="83"/>
      <c r="G18" s="14"/>
      <c r="H18" s="203"/>
      <c r="I18" s="201"/>
      <c r="J18" s="202" t="str">
        <f t="shared" si="0"/>
        <v/>
      </c>
      <c r="P18" s="97">
        <v>15</v>
      </c>
      <c r="Q18" s="97" t="s">
        <v>408</v>
      </c>
      <c r="R18" s="97" t="s">
        <v>408</v>
      </c>
      <c r="S18" s="97" t="s">
        <v>408</v>
      </c>
      <c r="T18" s="97" t="s">
        <v>408</v>
      </c>
      <c r="U18" s="98" t="s">
        <v>408</v>
      </c>
      <c r="V18" s="97" t="s">
        <v>408</v>
      </c>
      <c r="W18" s="98" t="s">
        <v>408</v>
      </c>
      <c r="X18" s="99"/>
      <c r="Y18" s="100"/>
      <c r="Z18" s="99"/>
      <c r="AA18" s="100"/>
      <c r="AB18" s="101"/>
      <c r="AC18" s="99"/>
      <c r="AD18" s="100"/>
      <c r="AE18" s="101"/>
      <c r="AF18" s="101"/>
    </row>
    <row r="19" spans="1:32" ht="26.25" hidden="1" customHeight="1">
      <c r="A19" s="23">
        <v>15</v>
      </c>
      <c r="B19" s="83"/>
      <c r="C19" s="88"/>
      <c r="D19" s="22"/>
      <c r="E19" s="89"/>
      <c r="F19" s="83"/>
      <c r="G19" s="21"/>
      <c r="H19" s="200"/>
      <c r="I19" s="201"/>
      <c r="J19" s="202" t="str">
        <f t="shared" si="0"/>
        <v/>
      </c>
      <c r="P19" s="97">
        <v>16</v>
      </c>
      <c r="Q19" s="97" t="s">
        <v>408</v>
      </c>
      <c r="R19" s="97" t="s">
        <v>408</v>
      </c>
      <c r="S19" s="97" t="s">
        <v>408</v>
      </c>
      <c r="T19" s="97" t="s">
        <v>408</v>
      </c>
      <c r="U19" s="98" t="s">
        <v>408</v>
      </c>
      <c r="V19" s="97" t="s">
        <v>408</v>
      </c>
      <c r="W19" s="98" t="s">
        <v>408</v>
      </c>
      <c r="X19" s="99"/>
      <c r="Y19" s="100"/>
      <c r="Z19" s="99"/>
      <c r="AA19" s="100"/>
      <c r="AB19" s="101"/>
      <c r="AC19" s="99"/>
      <c r="AD19" s="100"/>
      <c r="AE19" s="101"/>
      <c r="AF19" s="101"/>
    </row>
    <row r="20" spans="1:32" ht="26.25" hidden="1" customHeight="1">
      <c r="A20" s="23">
        <v>16</v>
      </c>
      <c r="B20" s="83"/>
      <c r="C20" s="88"/>
      <c r="D20" s="13"/>
      <c r="E20" s="89"/>
      <c r="F20" s="83"/>
      <c r="G20" s="14"/>
      <c r="H20" s="203"/>
      <c r="I20" s="201"/>
      <c r="J20" s="202" t="str">
        <f t="shared" si="0"/>
        <v/>
      </c>
      <c r="P20" s="97">
        <v>17</v>
      </c>
      <c r="Q20" s="97" t="s">
        <v>408</v>
      </c>
      <c r="R20" s="97" t="s">
        <v>408</v>
      </c>
      <c r="S20" s="97" t="s">
        <v>408</v>
      </c>
      <c r="T20" s="97" t="s">
        <v>408</v>
      </c>
      <c r="U20" s="98" t="s">
        <v>408</v>
      </c>
      <c r="V20" s="97" t="s">
        <v>408</v>
      </c>
      <c r="W20" s="98" t="s">
        <v>408</v>
      </c>
      <c r="X20" s="99"/>
      <c r="Y20" s="100"/>
      <c r="Z20" s="99"/>
      <c r="AA20" s="100"/>
      <c r="AB20" s="101"/>
      <c r="AC20" s="99"/>
      <c r="AD20" s="100"/>
      <c r="AE20" s="101"/>
      <c r="AF20" s="101"/>
    </row>
    <row r="21" spans="1:32" ht="26.25" hidden="1" customHeight="1">
      <c r="A21" s="23">
        <v>17</v>
      </c>
      <c r="B21" s="83"/>
      <c r="C21" s="88"/>
      <c r="D21" s="13"/>
      <c r="E21" s="89"/>
      <c r="F21" s="83"/>
      <c r="G21" s="14"/>
      <c r="H21" s="200"/>
      <c r="I21" s="204"/>
      <c r="J21" s="202" t="str">
        <f t="shared" si="0"/>
        <v/>
      </c>
      <c r="P21" s="97">
        <v>18</v>
      </c>
      <c r="Q21" s="97" t="s">
        <v>408</v>
      </c>
      <c r="R21" s="97" t="s">
        <v>408</v>
      </c>
      <c r="S21" s="97" t="s">
        <v>408</v>
      </c>
      <c r="T21" s="97" t="s">
        <v>408</v>
      </c>
      <c r="U21" s="98" t="s">
        <v>408</v>
      </c>
      <c r="V21" s="97" t="s">
        <v>408</v>
      </c>
      <c r="W21" s="98" t="s">
        <v>408</v>
      </c>
      <c r="X21" s="99"/>
      <c r="Y21" s="100"/>
      <c r="Z21" s="99"/>
      <c r="AA21" s="100"/>
      <c r="AB21" s="101"/>
      <c r="AC21" s="99"/>
      <c r="AD21" s="100"/>
      <c r="AE21" s="101"/>
      <c r="AF21" s="101"/>
    </row>
    <row r="22" spans="1:32" ht="26.25" hidden="1" customHeight="1">
      <c r="A22" s="23">
        <v>18</v>
      </c>
      <c r="B22" s="83"/>
      <c r="C22" s="88"/>
      <c r="D22" s="22"/>
      <c r="E22" s="89"/>
      <c r="F22" s="83"/>
      <c r="G22" s="21"/>
      <c r="H22" s="200"/>
      <c r="I22" s="201"/>
      <c r="J22" s="202" t="str">
        <f t="shared" si="0"/>
        <v/>
      </c>
      <c r="P22" s="97">
        <v>19</v>
      </c>
      <c r="Q22" s="97" t="s">
        <v>408</v>
      </c>
      <c r="R22" s="97" t="s">
        <v>408</v>
      </c>
      <c r="S22" s="97" t="s">
        <v>408</v>
      </c>
      <c r="T22" s="97" t="s">
        <v>408</v>
      </c>
      <c r="U22" s="98" t="s">
        <v>408</v>
      </c>
      <c r="V22" s="97" t="s">
        <v>408</v>
      </c>
      <c r="W22" s="98" t="s">
        <v>408</v>
      </c>
      <c r="X22" s="99"/>
      <c r="Y22" s="100"/>
      <c r="Z22" s="99"/>
      <c r="AA22" s="100"/>
      <c r="AB22" s="101"/>
      <c r="AC22" s="99"/>
      <c r="AD22" s="100"/>
      <c r="AE22" s="101"/>
      <c r="AF22" s="101"/>
    </row>
    <row r="23" spans="1:32" ht="26.25" hidden="1" customHeight="1">
      <c r="A23" s="23">
        <v>19</v>
      </c>
      <c r="B23" s="83"/>
      <c r="C23" s="88"/>
      <c r="D23" s="13"/>
      <c r="E23" s="89"/>
      <c r="F23" s="83"/>
      <c r="G23" s="14"/>
      <c r="H23" s="200"/>
      <c r="I23" s="204"/>
      <c r="J23" s="202" t="str">
        <f t="shared" si="0"/>
        <v/>
      </c>
      <c r="P23" s="97">
        <v>20</v>
      </c>
      <c r="Q23" s="97"/>
      <c r="R23" s="97"/>
      <c r="S23" s="97"/>
      <c r="T23" s="97"/>
      <c r="U23" s="98"/>
      <c r="V23" s="97"/>
      <c r="W23" s="98"/>
      <c r="X23" s="99"/>
      <c r="Y23" s="100"/>
      <c r="Z23" s="99"/>
      <c r="AA23" s="100"/>
      <c r="AB23" s="101"/>
      <c r="AC23" s="99"/>
      <c r="AD23" s="100"/>
      <c r="AE23" s="101"/>
      <c r="AF23" s="101"/>
    </row>
    <row r="24" spans="1:32" ht="26.25" hidden="1" customHeight="1">
      <c r="A24" s="23">
        <v>20</v>
      </c>
      <c r="B24" s="83"/>
      <c r="C24" s="88"/>
      <c r="D24" s="22"/>
      <c r="E24" s="91"/>
      <c r="F24" s="83"/>
      <c r="G24" s="21"/>
      <c r="H24" s="200"/>
      <c r="I24" s="201"/>
      <c r="J24" s="202" t="str">
        <f t="shared" si="0"/>
        <v/>
      </c>
      <c r="P24" s="97">
        <v>21</v>
      </c>
      <c r="Q24" s="97"/>
      <c r="R24" s="97"/>
      <c r="S24" s="97"/>
      <c r="T24" s="97"/>
      <c r="U24" s="98"/>
      <c r="V24" s="97"/>
      <c r="W24" s="98"/>
      <c r="X24" s="99"/>
      <c r="Y24" s="100"/>
      <c r="Z24" s="99"/>
      <c r="AA24" s="100"/>
      <c r="AB24" s="101"/>
      <c r="AC24" s="99"/>
      <c r="AD24" s="100"/>
      <c r="AE24" s="101"/>
      <c r="AF24" s="101"/>
    </row>
    <row r="25" spans="1:32" ht="26.25" hidden="1" customHeight="1">
      <c r="A25" s="23">
        <v>21</v>
      </c>
      <c r="B25" s="83"/>
      <c r="C25" s="88"/>
      <c r="D25" s="13"/>
      <c r="E25" s="91"/>
      <c r="F25" s="83"/>
      <c r="G25" s="14"/>
      <c r="H25" s="200"/>
      <c r="I25" s="204"/>
      <c r="J25" s="202" t="str">
        <f t="shared" si="0"/>
        <v/>
      </c>
      <c r="P25" s="97">
        <v>22</v>
      </c>
      <c r="Q25" s="97"/>
      <c r="R25" s="97"/>
      <c r="S25" s="97"/>
      <c r="T25" s="97"/>
      <c r="U25" s="98"/>
      <c r="V25" s="97"/>
      <c r="W25" s="98"/>
      <c r="X25" s="99"/>
      <c r="Y25" s="100"/>
      <c r="Z25" s="99"/>
      <c r="AA25" s="100"/>
      <c r="AB25" s="101"/>
      <c r="AC25" s="99"/>
      <c r="AD25" s="100"/>
      <c r="AE25" s="101"/>
      <c r="AF25" s="101"/>
    </row>
    <row r="26" spans="1:32" ht="22.5" hidden="1" customHeight="1">
      <c r="A26" s="23">
        <v>22</v>
      </c>
      <c r="B26" s="83"/>
      <c r="C26" s="88"/>
      <c r="D26" s="13"/>
      <c r="E26" s="89"/>
      <c r="F26" s="83"/>
      <c r="G26" s="14"/>
      <c r="H26" s="200"/>
      <c r="I26" s="204"/>
      <c r="J26" s="202" t="str">
        <f t="shared" si="0"/>
        <v/>
      </c>
      <c r="P26" s="97">
        <v>23</v>
      </c>
      <c r="Q26" s="97"/>
      <c r="R26" s="97"/>
      <c r="S26" s="97"/>
      <c r="T26" s="97"/>
      <c r="U26" s="98"/>
      <c r="V26" s="97"/>
      <c r="W26" s="98"/>
      <c r="X26" s="99"/>
      <c r="Y26" s="100"/>
      <c r="Z26" s="99"/>
      <c r="AA26" s="100"/>
      <c r="AB26" s="101"/>
      <c r="AC26" s="99"/>
      <c r="AD26" s="100"/>
      <c r="AE26" s="101"/>
      <c r="AF26" s="101"/>
    </row>
    <row r="27" spans="1:32" ht="22.5" hidden="1" customHeight="1">
      <c r="A27" s="23">
        <v>23</v>
      </c>
      <c r="B27" s="83"/>
      <c r="C27" s="88"/>
      <c r="D27" s="22"/>
      <c r="E27" s="91"/>
      <c r="F27" s="83"/>
      <c r="G27" s="21"/>
      <c r="H27" s="200"/>
      <c r="I27" s="201"/>
      <c r="J27" s="202" t="str">
        <f t="shared" si="0"/>
        <v/>
      </c>
      <c r="P27" s="97">
        <v>24</v>
      </c>
      <c r="Q27" s="97"/>
      <c r="R27" s="97"/>
      <c r="S27" s="97"/>
      <c r="T27" s="97"/>
      <c r="U27" s="98"/>
      <c r="V27" s="97"/>
      <c r="W27" s="98"/>
      <c r="X27" s="99"/>
      <c r="Y27" s="100"/>
      <c r="Z27" s="99"/>
      <c r="AA27" s="100"/>
      <c r="AB27" s="101"/>
      <c r="AC27" s="99"/>
      <c r="AD27" s="100"/>
      <c r="AE27" s="101"/>
      <c r="AF27" s="101"/>
    </row>
    <row r="28" spans="1:32" ht="22.5" hidden="1" customHeight="1">
      <c r="A28" s="23">
        <v>24</v>
      </c>
      <c r="B28" s="83"/>
      <c r="C28" s="88"/>
      <c r="D28" s="13"/>
      <c r="E28" s="91"/>
      <c r="F28" s="83"/>
      <c r="G28" s="14"/>
      <c r="H28" s="200"/>
      <c r="I28" s="204"/>
      <c r="J28" s="202" t="str">
        <f t="shared" si="0"/>
        <v/>
      </c>
      <c r="P28" s="97">
        <v>25</v>
      </c>
      <c r="Q28" s="97"/>
      <c r="R28" s="97"/>
      <c r="S28" s="97"/>
      <c r="T28" s="97"/>
      <c r="U28" s="98"/>
      <c r="V28" s="97"/>
      <c r="W28" s="98"/>
      <c r="X28" s="99"/>
      <c r="Y28" s="100"/>
      <c r="Z28" s="99"/>
      <c r="AA28" s="100"/>
      <c r="AB28" s="101"/>
      <c r="AC28" s="99"/>
      <c r="AD28" s="100"/>
      <c r="AE28" s="101"/>
      <c r="AF28" s="101"/>
    </row>
    <row r="29" spans="1:32" ht="23.4" hidden="1" customHeight="1">
      <c r="A29" s="23">
        <v>25</v>
      </c>
      <c r="B29" s="83"/>
      <c r="C29" s="88"/>
      <c r="D29" s="13"/>
      <c r="E29" s="89"/>
      <c r="F29" s="83"/>
      <c r="G29" s="14"/>
      <c r="H29" s="200"/>
      <c r="I29" s="204"/>
      <c r="J29" s="202" t="str">
        <f t="shared" si="0"/>
        <v/>
      </c>
      <c r="AF29" s="101"/>
    </row>
    <row r="30" spans="1:32">
      <c r="B30" s="3"/>
      <c r="C30" s="6"/>
      <c r="D30" s="4"/>
      <c r="E30" s="4"/>
      <c r="F30" s="4"/>
      <c r="G30" s="3"/>
      <c r="H30" s="4"/>
      <c r="I30" s="4"/>
    </row>
    <row r="31" spans="1:32">
      <c r="B31" s="3"/>
      <c r="C31" s="6"/>
      <c r="D31" s="4"/>
      <c r="E31" s="4"/>
      <c r="F31" s="4"/>
      <c r="G31" s="3"/>
      <c r="H31" s="4"/>
      <c r="I31" s="4"/>
    </row>
    <row r="32" spans="1:32">
      <c r="B32" s="3"/>
      <c r="C32" s="6"/>
      <c r="D32" s="4"/>
      <c r="E32" s="4"/>
      <c r="F32" s="4"/>
      <c r="G32" s="3"/>
      <c r="H32" s="4"/>
      <c r="I32" s="4"/>
    </row>
    <row r="33" spans="2:9">
      <c r="B33" s="3"/>
      <c r="C33" s="6"/>
      <c r="D33" s="4"/>
      <c r="E33" s="4"/>
      <c r="F33" s="4"/>
      <c r="G33" s="3"/>
      <c r="H33" s="4"/>
      <c r="I33" s="4"/>
    </row>
    <row r="34" spans="2:9">
      <c r="B34" s="3"/>
      <c r="C34" s="6"/>
      <c r="D34" s="4"/>
      <c r="E34" s="4"/>
      <c r="F34" s="4"/>
      <c r="G34" s="3"/>
      <c r="H34" s="4"/>
      <c r="I34" s="4"/>
    </row>
    <row r="35" spans="2:9">
      <c r="B35" s="3"/>
      <c r="C35" s="6"/>
      <c r="D35" s="4"/>
      <c r="E35" s="4"/>
      <c r="F35" s="4"/>
      <c r="G35" s="3"/>
      <c r="H35" s="4"/>
      <c r="I35" s="4"/>
    </row>
    <row r="36" spans="2:9">
      <c r="B36" s="3"/>
      <c r="C36" s="6"/>
      <c r="D36" s="4"/>
      <c r="E36" s="4"/>
      <c r="F36" s="4"/>
      <c r="G36" s="3"/>
      <c r="H36" s="4"/>
      <c r="I36" s="4"/>
    </row>
    <row r="37" spans="2:9">
      <c r="B37" s="3"/>
      <c r="C37" s="6"/>
      <c r="D37" s="4"/>
      <c r="E37" s="4"/>
      <c r="F37" s="4"/>
      <c r="G37" s="3"/>
      <c r="H37" s="4"/>
      <c r="I37" s="4"/>
    </row>
    <row r="38" spans="2:9">
      <c r="B38" s="3"/>
      <c r="C38" s="6"/>
      <c r="D38" s="4"/>
      <c r="E38" s="4"/>
      <c r="F38" s="4"/>
      <c r="G38" s="3"/>
      <c r="H38" s="4"/>
      <c r="I38" s="4"/>
    </row>
    <row r="39" spans="2:9">
      <c r="B39" s="3"/>
      <c r="C39" s="6"/>
      <c r="D39" s="4"/>
      <c r="E39" s="4"/>
      <c r="F39" s="4"/>
      <c r="G39" s="3"/>
      <c r="H39" s="4"/>
      <c r="I39" s="4"/>
    </row>
    <row r="40" spans="2:9">
      <c r="B40" s="3"/>
      <c r="C40" s="6"/>
      <c r="D40" s="4"/>
      <c r="E40" s="4"/>
      <c r="F40" s="4"/>
      <c r="G40" s="3"/>
      <c r="H40" s="4"/>
      <c r="I40" s="4"/>
    </row>
    <row r="41" spans="2:9">
      <c r="B41" s="3"/>
      <c r="C41" s="6"/>
      <c r="D41" s="4"/>
      <c r="E41" s="4"/>
      <c r="F41" s="4"/>
      <c r="G41" s="3"/>
      <c r="H41" s="4"/>
      <c r="I41" s="4"/>
    </row>
    <row r="42" spans="2:9">
      <c r="B42" s="3"/>
      <c r="C42" s="6"/>
      <c r="D42" s="4"/>
      <c r="E42" s="4"/>
      <c r="F42" s="4"/>
      <c r="G42" s="3"/>
      <c r="H42" s="4"/>
      <c r="I42" s="4"/>
    </row>
    <row r="43" spans="2:9">
      <c r="B43" s="3"/>
      <c r="C43" s="6"/>
      <c r="D43" s="4"/>
      <c r="E43" s="4"/>
      <c r="F43" s="4"/>
      <c r="G43" s="3"/>
      <c r="H43" s="4"/>
      <c r="I43" s="4"/>
    </row>
    <row r="44" spans="2:9">
      <c r="B44" s="3"/>
      <c r="C44" s="6"/>
      <c r="D44" s="4"/>
      <c r="E44" s="4"/>
      <c r="F44" s="4"/>
      <c r="G44" s="3"/>
      <c r="H44" s="4"/>
      <c r="I44" s="4"/>
    </row>
    <row r="45" spans="2:9">
      <c r="B45" s="3"/>
      <c r="C45" s="6"/>
      <c r="D45" s="4"/>
      <c r="E45" s="4"/>
      <c r="F45" s="4"/>
      <c r="G45" s="3"/>
      <c r="H45" s="4"/>
      <c r="I45" s="4"/>
    </row>
    <row r="46" spans="2:9">
      <c r="B46" s="3"/>
      <c r="C46" s="6"/>
      <c r="D46" s="4"/>
      <c r="E46" s="4"/>
      <c r="F46" s="4"/>
      <c r="G46" s="3"/>
      <c r="H46" s="4"/>
      <c r="I46" s="4"/>
    </row>
    <row r="47" spans="2:9">
      <c r="B47" s="3"/>
      <c r="C47" s="6"/>
      <c r="D47" s="4"/>
      <c r="E47" s="4"/>
      <c r="F47" s="4"/>
      <c r="G47" s="3"/>
      <c r="H47" s="4"/>
      <c r="I47" s="4"/>
    </row>
    <row r="48" spans="2:9">
      <c r="B48" s="3"/>
      <c r="C48" s="6"/>
      <c r="D48" s="4"/>
      <c r="E48" s="4"/>
      <c r="F48" s="4"/>
      <c r="G48" s="3"/>
      <c r="H48" s="4"/>
      <c r="I48" s="4"/>
    </row>
    <row r="49" spans="2:9">
      <c r="B49" s="3"/>
      <c r="C49" s="6"/>
      <c r="D49" s="4"/>
      <c r="E49" s="4"/>
      <c r="F49" s="4"/>
      <c r="G49" s="3"/>
      <c r="H49" s="4"/>
      <c r="I49" s="4"/>
    </row>
    <row r="50" spans="2:9">
      <c r="B50" s="3"/>
      <c r="C50" s="6"/>
      <c r="D50" s="4"/>
      <c r="E50" s="4"/>
      <c r="F50" s="4"/>
      <c r="G50" s="3"/>
      <c r="H50" s="4"/>
      <c r="I50" s="4"/>
    </row>
    <row r="51" spans="2:9">
      <c r="B51" s="3"/>
      <c r="C51" s="6"/>
      <c r="D51" s="4"/>
      <c r="E51" s="4"/>
      <c r="F51" s="4"/>
      <c r="G51" s="3"/>
      <c r="H51" s="4"/>
      <c r="I51" s="4"/>
    </row>
    <row r="52" spans="2:9">
      <c r="B52" s="3"/>
      <c r="C52" s="6"/>
      <c r="D52" s="4"/>
      <c r="E52" s="4"/>
      <c r="F52" s="4"/>
      <c r="G52" s="3"/>
      <c r="H52" s="4"/>
      <c r="I52" s="4"/>
    </row>
    <row r="53" spans="2:9">
      <c r="B53" s="3"/>
      <c r="C53" s="6"/>
      <c r="D53" s="4"/>
      <c r="E53" s="4"/>
      <c r="F53" s="4"/>
      <c r="G53" s="3"/>
      <c r="H53" s="4"/>
      <c r="I53" s="4"/>
    </row>
    <row r="54" spans="2:9">
      <c r="B54" s="3"/>
      <c r="C54" s="6"/>
      <c r="D54" s="4"/>
      <c r="E54" s="4"/>
      <c r="F54" s="4"/>
      <c r="G54" s="3"/>
      <c r="H54" s="4"/>
      <c r="I54" s="4"/>
    </row>
    <row r="55" spans="2:9">
      <c r="B55" s="3"/>
      <c r="C55" s="6"/>
      <c r="D55" s="4"/>
      <c r="E55" s="4"/>
      <c r="F55" s="4"/>
      <c r="G55" s="3"/>
      <c r="H55" s="4"/>
      <c r="I55" s="4"/>
    </row>
    <row r="56" spans="2:9">
      <c r="B56" s="3"/>
      <c r="C56" s="6"/>
      <c r="D56" s="4"/>
      <c r="E56" s="4"/>
      <c r="F56" s="4"/>
      <c r="G56" s="3"/>
      <c r="H56" s="4"/>
      <c r="I56" s="4"/>
    </row>
    <row r="57" spans="2:9">
      <c r="B57" s="3"/>
      <c r="C57" s="6"/>
      <c r="D57" s="4"/>
      <c r="E57" s="4"/>
      <c r="F57" s="4"/>
      <c r="G57" s="3"/>
      <c r="H57" s="4"/>
      <c r="I57" s="4"/>
    </row>
    <row r="58" spans="2:9">
      <c r="B58" s="3"/>
      <c r="C58" s="6"/>
      <c r="D58" s="4"/>
      <c r="E58" s="4"/>
      <c r="F58" s="4"/>
      <c r="G58" s="3"/>
      <c r="H58" s="4"/>
      <c r="I58" s="4"/>
    </row>
    <row r="59" spans="2:9">
      <c r="B59" s="3"/>
      <c r="C59" s="6"/>
      <c r="D59" s="4"/>
      <c r="E59" s="4"/>
      <c r="F59" s="4"/>
      <c r="G59" s="3"/>
      <c r="H59" s="4"/>
      <c r="I59" s="4"/>
    </row>
    <row r="60" spans="2:9">
      <c r="B60" s="3"/>
      <c r="C60" s="6"/>
      <c r="D60" s="4"/>
      <c r="E60" s="4"/>
      <c r="F60" s="4"/>
      <c r="G60" s="3"/>
      <c r="H60" s="4"/>
      <c r="I60" s="4"/>
    </row>
    <row r="61" spans="2:9">
      <c r="B61" s="3"/>
      <c r="C61" s="6"/>
      <c r="D61" s="4"/>
      <c r="E61" s="4"/>
      <c r="F61" s="4"/>
      <c r="G61" s="3"/>
      <c r="H61" s="4"/>
      <c r="I61" s="4"/>
    </row>
    <row r="62" spans="2:9">
      <c r="B62" s="3"/>
      <c r="C62" s="6"/>
      <c r="D62" s="4"/>
      <c r="E62" s="4"/>
      <c r="F62" s="4"/>
      <c r="G62" s="3"/>
      <c r="H62" s="4"/>
      <c r="I62" s="4"/>
    </row>
    <row r="63" spans="2:9">
      <c r="B63" s="3"/>
      <c r="C63" s="6"/>
      <c r="D63" s="4"/>
      <c r="E63" s="4"/>
      <c r="F63" s="4"/>
      <c r="G63" s="3"/>
      <c r="H63" s="4"/>
      <c r="I63" s="4"/>
    </row>
    <row r="64" spans="2:9">
      <c r="B64" s="3"/>
      <c r="C64" s="6"/>
      <c r="D64" s="4"/>
      <c r="E64" s="4"/>
      <c r="F64" s="4"/>
      <c r="G64" s="3"/>
      <c r="H64" s="4"/>
      <c r="I64" s="4"/>
    </row>
    <row r="65" spans="9:9">
      <c r="I65" s="4"/>
    </row>
    <row r="66" spans="9:9">
      <c r="I66" s="4"/>
    </row>
    <row r="67" spans="9:9">
      <c r="I67" s="4"/>
    </row>
  </sheetData>
  <sheetProtection formatCells="0" formatColumns="0" formatRows="0" insertColumns="0" deleteColumns="0" deleteRows="0"/>
  <mergeCells count="2">
    <mergeCell ref="I1:J1"/>
    <mergeCell ref="A2:J2"/>
  </mergeCells>
  <phoneticPr fontId="15"/>
  <conditionalFormatting sqref="G5:J5 G6:I23 G26:I26 G29:I29 J6:J29">
    <cfRule type="expression" dxfId="7" priority="10" stopIfTrue="1">
      <formula>#REF!="女"</formula>
    </cfRule>
  </conditionalFormatting>
  <conditionalFormatting sqref="F5:F8">
    <cfRule type="expression" dxfId="6" priority="9" stopIfTrue="1">
      <formula>$F5="女"</formula>
    </cfRule>
  </conditionalFormatting>
  <conditionalFormatting sqref="F9:F10">
    <cfRule type="expression" dxfId="5" priority="8" stopIfTrue="1">
      <formula>$F9="女"</formula>
    </cfRule>
  </conditionalFormatting>
  <conditionalFormatting sqref="F11:F21">
    <cfRule type="expression" dxfId="4" priority="7" stopIfTrue="1">
      <formula>$F11="女"</formula>
    </cfRule>
  </conditionalFormatting>
  <conditionalFormatting sqref="F22:F23 F26 F29">
    <cfRule type="expression" dxfId="3" priority="6" stopIfTrue="1">
      <formula>$F22="女"</formula>
    </cfRule>
  </conditionalFormatting>
  <conditionalFormatting sqref="G24:I25 G27:I28">
    <cfRule type="expression" dxfId="2" priority="5" stopIfTrue="1">
      <formula>#REF!="女"</formula>
    </cfRule>
  </conditionalFormatting>
  <conditionalFormatting sqref="F24:F25 F27:F28">
    <cfRule type="expression" dxfId="1" priority="4" stopIfTrue="1">
      <formula>$F24="女"</formula>
    </cfRule>
  </conditionalFormatting>
  <conditionalFormatting sqref="AF5:AF29 Q11:AE28">
    <cfRule type="cellIs" dxfId="0" priority="3" operator="equal">
      <formula>""</formula>
    </cfRule>
  </conditionalFormatting>
  <dataValidations count="4">
    <dataValidation imeMode="halfKatakana" allowBlank="1" showInputMessage="1" showErrorMessage="1" sqref="D5:D16" xr:uid="{00000000-0002-0000-0F00-000000000000}"/>
    <dataValidation type="list" allowBlank="1" showErrorMessage="1" sqref="G15:G16" xr:uid="{00000000-0002-0000-0F00-000001000000}">
      <formula1>#REF!</formula1>
    </dataValidation>
    <dataValidation type="list" allowBlank="1" showErrorMessage="1" sqref="G5:G14" xr:uid="{00000000-0002-0000-0F00-000002000000}">
      <formula1>#REF!</formula1>
    </dataValidation>
    <dataValidation type="list" allowBlank="1" showInputMessage="1" showErrorMessage="1" sqref="F5:F29" xr:uid="{00000000-0002-0000-0F00-000003000000}">
      <formula1>$C$56:$C$61</formula1>
    </dataValidation>
  </dataValidations>
  <printOptions horizontalCentered="1"/>
  <pageMargins left="0.70866141732283472" right="0.70866141732283472" top="0.35433070866141736" bottom="0" header="0.31496062992125984" footer="0.31496062992125984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J24" sqref="J24"/>
    </sheetView>
  </sheetViews>
  <sheetFormatPr defaultRowHeight="13.2"/>
  <sheetData/>
  <phoneticPr fontId="1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2"/>
  <sheetViews>
    <sheetView showGridLines="0" topLeftCell="A25" zoomScaleNormal="100" workbookViewId="0">
      <selection activeCell="M33" sqref="M33"/>
    </sheetView>
  </sheetViews>
  <sheetFormatPr defaultColWidth="8.88671875" defaultRowHeight="13.2"/>
  <cols>
    <col min="1" max="1" width="5.109375" style="23" customWidth="1"/>
    <col min="2" max="2" width="6.109375" style="53" customWidth="1"/>
    <col min="3" max="3" width="4.33203125" style="9" hidden="1" customWidth="1"/>
    <col min="4" max="4" width="4.44140625" style="8" bestFit="1" customWidth="1"/>
    <col min="5" max="5" width="13.77734375" style="9" customWidth="1"/>
    <col min="6" max="6" width="12.44140625" style="9" customWidth="1"/>
    <col min="7" max="7" width="16.6640625" style="7" hidden="1" customWidth="1"/>
    <col min="8" max="8" width="14.109375" style="9" customWidth="1"/>
    <col min="9" max="9" width="5.44140625" style="9" customWidth="1"/>
    <col min="10" max="10" width="14.109375" style="9" hidden="1" customWidth="1"/>
    <col min="11" max="11" width="14.109375" style="9" customWidth="1"/>
    <col min="12" max="16" width="14.109375" style="23" customWidth="1"/>
    <col min="17" max="16384" width="8.88671875" style="23"/>
  </cols>
  <sheetData>
    <row r="1" spans="1:18" ht="40.5" customHeight="1">
      <c r="A1" s="229" t="s">
        <v>66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s="110" customFormat="1" ht="27.6" customHeight="1">
      <c r="A2" s="103" t="s">
        <v>48</v>
      </c>
      <c r="B2" s="104" t="s">
        <v>55</v>
      </c>
      <c r="C2" s="103"/>
      <c r="D2" s="103" t="s">
        <v>43</v>
      </c>
      <c r="E2" s="103" t="s">
        <v>41</v>
      </c>
      <c r="F2" s="103" t="s">
        <v>49</v>
      </c>
      <c r="G2" s="103" t="s">
        <v>50</v>
      </c>
      <c r="H2" s="103" t="s">
        <v>42</v>
      </c>
      <c r="I2" s="103" t="s">
        <v>11</v>
      </c>
      <c r="J2" s="103"/>
      <c r="K2" s="105" t="s">
        <v>44</v>
      </c>
      <c r="L2" s="106" t="s">
        <v>45</v>
      </c>
      <c r="M2" s="107" t="s">
        <v>46</v>
      </c>
      <c r="N2" s="108" t="s">
        <v>51</v>
      </c>
      <c r="O2" s="109" t="s">
        <v>52</v>
      </c>
      <c r="P2" s="107" t="s">
        <v>47</v>
      </c>
      <c r="Q2" s="108" t="s">
        <v>53</v>
      </c>
      <c r="R2" s="109" t="s">
        <v>54</v>
      </c>
    </row>
    <row r="3" spans="1:18" ht="17.399999999999999" customHeight="1">
      <c r="A3" s="102">
        <v>1</v>
      </c>
      <c r="B3" s="131">
        <v>434</v>
      </c>
      <c r="C3" s="131"/>
      <c r="D3" s="131" t="s">
        <v>173</v>
      </c>
      <c r="E3" s="132" t="s">
        <v>216</v>
      </c>
      <c r="F3" s="132" t="s">
        <v>215</v>
      </c>
      <c r="G3" s="132"/>
      <c r="H3" s="132" t="s">
        <v>279</v>
      </c>
      <c r="I3" s="133">
        <v>3</v>
      </c>
      <c r="J3" s="134"/>
      <c r="K3" s="135" t="s">
        <v>70</v>
      </c>
      <c r="L3" s="136" t="s">
        <v>214</v>
      </c>
      <c r="M3" s="135"/>
      <c r="N3" s="136"/>
      <c r="O3" s="136"/>
      <c r="P3" s="135"/>
      <c r="Q3" s="136"/>
      <c r="R3" s="137"/>
    </row>
    <row r="4" spans="1:18" s="16" customFormat="1" ht="17.399999999999999" customHeight="1">
      <c r="A4" s="102">
        <v>2</v>
      </c>
      <c r="B4" s="131">
        <v>437</v>
      </c>
      <c r="C4" s="131"/>
      <c r="D4" s="131" t="s">
        <v>173</v>
      </c>
      <c r="E4" s="132" t="s">
        <v>213</v>
      </c>
      <c r="F4" s="132" t="s">
        <v>212</v>
      </c>
      <c r="G4" s="132"/>
      <c r="H4" s="132" t="s">
        <v>279</v>
      </c>
      <c r="I4" s="133">
        <v>3</v>
      </c>
      <c r="J4" s="134"/>
      <c r="K4" s="135" t="s">
        <v>70</v>
      </c>
      <c r="L4" s="136" t="s">
        <v>211</v>
      </c>
      <c r="M4" s="135"/>
      <c r="N4" s="136"/>
      <c r="O4" s="136"/>
      <c r="P4" s="135"/>
      <c r="Q4" s="136"/>
      <c r="R4" s="137"/>
    </row>
    <row r="5" spans="1:18" s="16" customFormat="1" ht="17.399999999999999" customHeight="1">
      <c r="A5" s="102">
        <v>3</v>
      </c>
      <c r="B5" s="131">
        <v>421</v>
      </c>
      <c r="C5" s="131"/>
      <c r="D5" s="131" t="s">
        <v>173</v>
      </c>
      <c r="E5" s="132" t="s">
        <v>224</v>
      </c>
      <c r="F5" s="132" t="s">
        <v>223</v>
      </c>
      <c r="G5" s="132"/>
      <c r="H5" s="132" t="s">
        <v>279</v>
      </c>
      <c r="I5" s="133">
        <v>6</v>
      </c>
      <c r="J5" s="134"/>
      <c r="K5" s="135" t="s">
        <v>70</v>
      </c>
      <c r="L5" s="136" t="s">
        <v>222</v>
      </c>
      <c r="M5" s="135"/>
      <c r="N5" s="136"/>
      <c r="O5" s="136"/>
      <c r="P5" s="135"/>
      <c r="Q5" s="136"/>
      <c r="R5" s="137"/>
    </row>
    <row r="6" spans="1:18" s="16" customFormat="1" ht="17.399999999999999" customHeight="1">
      <c r="A6" s="102">
        <v>4</v>
      </c>
      <c r="B6" s="131">
        <v>431</v>
      </c>
      <c r="C6" s="131"/>
      <c r="D6" s="131" t="s">
        <v>173</v>
      </c>
      <c r="E6" s="132" t="s">
        <v>221</v>
      </c>
      <c r="F6" s="132" t="s">
        <v>220</v>
      </c>
      <c r="G6" s="132"/>
      <c r="H6" s="132" t="s">
        <v>279</v>
      </c>
      <c r="I6" s="133">
        <v>5</v>
      </c>
      <c r="J6" s="134"/>
      <c r="K6" s="135"/>
      <c r="L6" s="136"/>
      <c r="M6" s="135"/>
      <c r="N6" s="136"/>
      <c r="O6" s="136"/>
      <c r="P6" s="135" t="s">
        <v>70</v>
      </c>
      <c r="Q6" s="136" t="s">
        <v>219</v>
      </c>
      <c r="R6" s="137"/>
    </row>
    <row r="7" spans="1:18" s="16" customFormat="1" ht="17.399999999999999" customHeight="1">
      <c r="A7" s="102">
        <v>5</v>
      </c>
      <c r="B7" s="131">
        <v>432</v>
      </c>
      <c r="C7" s="131"/>
      <c r="D7" s="131" t="s">
        <v>173</v>
      </c>
      <c r="E7" s="132" t="s">
        <v>218</v>
      </c>
      <c r="F7" s="132" t="s">
        <v>217</v>
      </c>
      <c r="G7" s="132"/>
      <c r="H7" s="132" t="s">
        <v>279</v>
      </c>
      <c r="I7" s="133">
        <v>5</v>
      </c>
      <c r="J7" s="134"/>
      <c r="K7" s="135"/>
      <c r="L7" s="136"/>
      <c r="M7" s="135"/>
      <c r="N7" s="136"/>
      <c r="O7" s="136"/>
      <c r="P7" s="135" t="s">
        <v>70</v>
      </c>
      <c r="Q7" s="136"/>
      <c r="R7" s="137"/>
    </row>
    <row r="8" spans="1:18" s="16" customFormat="1" ht="17.399999999999999" customHeight="1">
      <c r="A8" s="102">
        <v>6</v>
      </c>
      <c r="B8" s="131">
        <v>849</v>
      </c>
      <c r="C8" s="131"/>
      <c r="D8" s="131" t="s">
        <v>173</v>
      </c>
      <c r="E8" s="132" t="s">
        <v>271</v>
      </c>
      <c r="F8" s="132" t="s">
        <v>270</v>
      </c>
      <c r="G8" s="132"/>
      <c r="H8" s="132" t="s">
        <v>280</v>
      </c>
      <c r="I8" s="133">
        <v>3</v>
      </c>
      <c r="J8" s="134"/>
      <c r="K8" s="135" t="s">
        <v>70</v>
      </c>
      <c r="L8" s="136" t="s">
        <v>228</v>
      </c>
      <c r="M8" s="135"/>
      <c r="N8" s="136"/>
      <c r="O8" s="136"/>
      <c r="P8" s="135"/>
      <c r="Q8" s="136"/>
      <c r="R8" s="137"/>
    </row>
    <row r="9" spans="1:18" s="16" customFormat="1" ht="17.399999999999999" customHeight="1">
      <c r="A9" s="102">
        <v>7</v>
      </c>
      <c r="B9" s="131">
        <v>405</v>
      </c>
      <c r="C9" s="131"/>
      <c r="D9" s="131" t="s">
        <v>173</v>
      </c>
      <c r="E9" s="132" t="s">
        <v>276</v>
      </c>
      <c r="F9" s="132" t="s">
        <v>275</v>
      </c>
      <c r="G9" s="132"/>
      <c r="H9" s="132" t="s">
        <v>280</v>
      </c>
      <c r="I9" s="133">
        <v>4</v>
      </c>
      <c r="J9" s="134"/>
      <c r="K9" s="135" t="s">
        <v>70</v>
      </c>
      <c r="L9" s="136" t="s">
        <v>272</v>
      </c>
      <c r="M9" s="135"/>
      <c r="N9" s="136"/>
      <c r="O9" s="136"/>
      <c r="P9" s="135"/>
      <c r="Q9" s="136"/>
      <c r="R9" s="137"/>
    </row>
    <row r="10" spans="1:18" s="16" customFormat="1" ht="17.399999999999999" customHeight="1">
      <c r="A10" s="102">
        <v>8</v>
      </c>
      <c r="B10" s="131">
        <v>397</v>
      </c>
      <c r="C10" s="131"/>
      <c r="D10" s="131" t="s">
        <v>173</v>
      </c>
      <c r="E10" s="132" t="s">
        <v>274</v>
      </c>
      <c r="F10" s="132" t="s">
        <v>273</v>
      </c>
      <c r="G10" s="132"/>
      <c r="H10" s="132" t="s">
        <v>280</v>
      </c>
      <c r="I10" s="133">
        <v>4</v>
      </c>
      <c r="J10" s="134"/>
      <c r="K10" s="135" t="s">
        <v>70</v>
      </c>
      <c r="L10" s="136" t="s">
        <v>272</v>
      </c>
      <c r="M10" s="135"/>
      <c r="N10" s="136"/>
      <c r="O10" s="136"/>
      <c r="P10" s="135"/>
      <c r="Q10" s="136"/>
      <c r="R10" s="137"/>
    </row>
    <row r="11" spans="1:18" ht="17.399999999999999" customHeight="1">
      <c r="A11" s="102">
        <v>9</v>
      </c>
      <c r="B11" s="131">
        <v>417</v>
      </c>
      <c r="C11" s="131"/>
      <c r="D11" s="131" t="s">
        <v>173</v>
      </c>
      <c r="E11" s="132" t="s">
        <v>269</v>
      </c>
      <c r="F11" s="132" t="s">
        <v>268</v>
      </c>
      <c r="G11" s="132"/>
      <c r="H11" s="132" t="s">
        <v>280</v>
      </c>
      <c r="I11" s="133">
        <v>5</v>
      </c>
      <c r="J11" s="134"/>
      <c r="K11" s="135" t="s">
        <v>70</v>
      </c>
      <c r="L11" s="136" t="s">
        <v>237</v>
      </c>
      <c r="M11" s="135"/>
      <c r="N11" s="136"/>
      <c r="O11" s="136"/>
      <c r="P11" s="135"/>
      <c r="Q11" s="136"/>
      <c r="R11" s="137"/>
    </row>
    <row r="12" spans="1:18" ht="17.399999999999999" customHeight="1">
      <c r="A12" s="102">
        <v>10</v>
      </c>
      <c r="B12" s="131">
        <v>409</v>
      </c>
      <c r="C12" s="131"/>
      <c r="D12" s="131" t="s">
        <v>173</v>
      </c>
      <c r="E12" s="132" t="s">
        <v>267</v>
      </c>
      <c r="F12" s="132" t="s">
        <v>266</v>
      </c>
      <c r="G12" s="132"/>
      <c r="H12" s="132" t="s">
        <v>280</v>
      </c>
      <c r="I12" s="133">
        <v>5</v>
      </c>
      <c r="J12" s="134"/>
      <c r="K12" s="135" t="s">
        <v>70</v>
      </c>
      <c r="L12" s="136" t="s">
        <v>265</v>
      </c>
      <c r="M12" s="135"/>
      <c r="N12" s="136"/>
      <c r="O12" s="136"/>
      <c r="P12" s="135"/>
      <c r="Q12" s="136"/>
      <c r="R12" s="137"/>
    </row>
    <row r="13" spans="1:18" ht="17.399999999999999" customHeight="1">
      <c r="A13" s="102">
        <v>11</v>
      </c>
      <c r="B13" s="131">
        <v>413</v>
      </c>
      <c r="C13" s="131"/>
      <c r="D13" s="131" t="s">
        <v>173</v>
      </c>
      <c r="E13" s="132" t="s">
        <v>264</v>
      </c>
      <c r="F13" s="132" t="s">
        <v>263</v>
      </c>
      <c r="G13" s="132"/>
      <c r="H13" s="132" t="s">
        <v>280</v>
      </c>
      <c r="I13" s="133">
        <v>5</v>
      </c>
      <c r="J13" s="134"/>
      <c r="K13" s="135"/>
      <c r="L13" s="136"/>
      <c r="M13" s="135" t="s">
        <v>70</v>
      </c>
      <c r="N13" s="136" t="s">
        <v>234</v>
      </c>
      <c r="O13" s="136" t="s">
        <v>260</v>
      </c>
      <c r="P13" s="135"/>
      <c r="Q13" s="136"/>
      <c r="R13" s="137"/>
    </row>
    <row r="14" spans="1:18" ht="17.399999999999999" customHeight="1">
      <c r="A14" s="102">
        <v>12</v>
      </c>
      <c r="B14" s="131">
        <v>842</v>
      </c>
      <c r="C14" s="131"/>
      <c r="D14" s="131" t="s">
        <v>173</v>
      </c>
      <c r="E14" s="132" t="s">
        <v>262</v>
      </c>
      <c r="F14" s="132" t="s">
        <v>261</v>
      </c>
      <c r="G14" s="132"/>
      <c r="H14" s="132" t="s">
        <v>280</v>
      </c>
      <c r="I14" s="133">
        <v>5</v>
      </c>
      <c r="J14" s="134"/>
      <c r="K14" s="135"/>
      <c r="L14" s="136"/>
      <c r="M14" s="135" t="s">
        <v>70</v>
      </c>
      <c r="N14" s="141" t="s">
        <v>257</v>
      </c>
      <c r="O14" s="140" t="s">
        <v>260</v>
      </c>
      <c r="P14" s="135"/>
      <c r="Q14" s="141"/>
      <c r="R14" s="140"/>
    </row>
    <row r="15" spans="1:18" ht="17.399999999999999" customHeight="1">
      <c r="A15" s="102">
        <v>13</v>
      </c>
      <c r="B15" s="131">
        <v>414</v>
      </c>
      <c r="C15" s="131"/>
      <c r="D15" s="131" t="s">
        <v>173</v>
      </c>
      <c r="E15" s="225" t="s">
        <v>259</v>
      </c>
      <c r="F15" s="132" t="s">
        <v>258</v>
      </c>
      <c r="G15" s="132"/>
      <c r="H15" s="132" t="s">
        <v>280</v>
      </c>
      <c r="I15" s="133">
        <v>5</v>
      </c>
      <c r="J15" s="143"/>
      <c r="K15" s="142"/>
      <c r="L15" s="141"/>
      <c r="M15" s="142" t="s">
        <v>70</v>
      </c>
      <c r="N15" s="141" t="s">
        <v>257</v>
      </c>
      <c r="O15" s="141" t="s">
        <v>256</v>
      </c>
      <c r="P15" s="142"/>
      <c r="Q15" s="141"/>
      <c r="R15" s="140"/>
    </row>
    <row r="16" spans="1:18" ht="17.399999999999999" customHeight="1">
      <c r="A16" s="102">
        <v>14</v>
      </c>
      <c r="B16" s="131">
        <v>392</v>
      </c>
      <c r="C16" s="131"/>
      <c r="D16" s="131" t="s">
        <v>173</v>
      </c>
      <c r="E16" s="132" t="s">
        <v>242</v>
      </c>
      <c r="F16" s="132" t="s">
        <v>241</v>
      </c>
      <c r="G16" s="132"/>
      <c r="H16" s="132" t="s">
        <v>280</v>
      </c>
      <c r="I16" s="133">
        <v>6</v>
      </c>
      <c r="J16" s="143"/>
      <c r="K16" s="142"/>
      <c r="L16" s="141"/>
      <c r="M16" s="142" t="s">
        <v>70</v>
      </c>
      <c r="N16" s="141" t="s">
        <v>228</v>
      </c>
      <c r="O16" s="141" t="s">
        <v>240</v>
      </c>
      <c r="P16" s="142"/>
      <c r="Q16" s="141"/>
      <c r="R16" s="140"/>
    </row>
    <row r="17" spans="1:18" ht="17.399999999999999" customHeight="1">
      <c r="A17" s="102">
        <v>15</v>
      </c>
      <c r="B17" s="131">
        <v>401</v>
      </c>
      <c r="C17" s="131"/>
      <c r="D17" s="131" t="s">
        <v>173</v>
      </c>
      <c r="E17" s="132" t="s">
        <v>255</v>
      </c>
      <c r="F17" s="132" t="s">
        <v>254</v>
      </c>
      <c r="G17" s="132"/>
      <c r="H17" s="132" t="s">
        <v>280</v>
      </c>
      <c r="I17" s="133">
        <v>5</v>
      </c>
      <c r="J17" s="143"/>
      <c r="K17" s="142"/>
      <c r="L17" s="141"/>
      <c r="M17" s="142"/>
      <c r="N17" s="141"/>
      <c r="O17" s="141"/>
      <c r="P17" s="142" t="s">
        <v>70</v>
      </c>
      <c r="Q17" s="141" t="s">
        <v>248</v>
      </c>
      <c r="R17" s="140" t="s">
        <v>247</v>
      </c>
    </row>
    <row r="18" spans="1:18" ht="17.399999999999999" customHeight="1">
      <c r="A18" s="102">
        <v>16</v>
      </c>
      <c r="B18" s="131">
        <v>416</v>
      </c>
      <c r="C18" s="131"/>
      <c r="D18" s="131" t="s">
        <v>173</v>
      </c>
      <c r="E18" s="132" t="s">
        <v>253</v>
      </c>
      <c r="F18" s="132" t="s">
        <v>252</v>
      </c>
      <c r="G18" s="132"/>
      <c r="H18" s="132" t="s">
        <v>280</v>
      </c>
      <c r="I18" s="133">
        <v>5</v>
      </c>
      <c r="J18" s="143"/>
      <c r="K18" s="142"/>
      <c r="L18" s="141"/>
      <c r="M18" s="142"/>
      <c r="N18" s="141"/>
      <c r="O18" s="141"/>
      <c r="P18" s="142" t="s">
        <v>70</v>
      </c>
      <c r="Q18" s="141" t="s">
        <v>251</v>
      </c>
      <c r="R18" s="140" t="s">
        <v>247</v>
      </c>
    </row>
    <row r="19" spans="1:18" ht="17.399999999999999" customHeight="1">
      <c r="A19" s="102">
        <v>17</v>
      </c>
      <c r="B19" s="131">
        <v>412</v>
      </c>
      <c r="C19" s="131"/>
      <c r="D19" s="131" t="s">
        <v>173</v>
      </c>
      <c r="E19" s="132" t="s">
        <v>250</v>
      </c>
      <c r="F19" s="132" t="s">
        <v>249</v>
      </c>
      <c r="G19" s="132"/>
      <c r="H19" s="132" t="s">
        <v>280</v>
      </c>
      <c r="I19" s="133">
        <v>5</v>
      </c>
      <c r="J19" s="143"/>
      <c r="K19" s="142"/>
      <c r="L19" s="141"/>
      <c r="M19" s="142"/>
      <c r="N19" s="141"/>
      <c r="O19" s="141"/>
      <c r="P19" s="142" t="s">
        <v>70</v>
      </c>
      <c r="Q19" s="141" t="s">
        <v>248</v>
      </c>
      <c r="R19" s="140" t="s">
        <v>247</v>
      </c>
    </row>
    <row r="20" spans="1:18" ht="17.399999999999999" customHeight="1">
      <c r="A20" s="102">
        <v>18</v>
      </c>
      <c r="B20" s="131">
        <v>391</v>
      </c>
      <c r="C20" s="131"/>
      <c r="D20" s="131" t="s">
        <v>173</v>
      </c>
      <c r="E20" s="132" t="s">
        <v>246</v>
      </c>
      <c r="F20" s="132" t="s">
        <v>245</v>
      </c>
      <c r="G20" s="132"/>
      <c r="H20" s="132" t="s">
        <v>280</v>
      </c>
      <c r="I20" s="133">
        <v>5</v>
      </c>
      <c r="J20" s="143"/>
      <c r="K20" s="142"/>
      <c r="L20" s="141"/>
      <c r="M20" s="142"/>
      <c r="N20" s="141"/>
      <c r="O20" s="141"/>
      <c r="P20" s="142" t="s">
        <v>70</v>
      </c>
      <c r="Q20" s="141" t="s">
        <v>244</v>
      </c>
      <c r="R20" s="140" t="s">
        <v>243</v>
      </c>
    </row>
    <row r="21" spans="1:18" ht="17.399999999999999" customHeight="1">
      <c r="A21" s="102">
        <v>19</v>
      </c>
      <c r="B21" s="145">
        <v>105</v>
      </c>
      <c r="C21" s="145"/>
      <c r="D21" s="145" t="s">
        <v>173</v>
      </c>
      <c r="E21" s="48" t="s">
        <v>186</v>
      </c>
      <c r="F21" s="132" t="s">
        <v>187</v>
      </c>
      <c r="G21" s="132"/>
      <c r="H21" s="132" t="s">
        <v>278</v>
      </c>
      <c r="I21" s="133">
        <v>4</v>
      </c>
      <c r="J21" s="143"/>
      <c r="K21" s="142" t="s">
        <v>70</v>
      </c>
      <c r="L21" s="141"/>
      <c r="M21" s="142"/>
      <c r="N21" s="141"/>
      <c r="O21" s="141"/>
      <c r="P21" s="142"/>
      <c r="Q21" s="141"/>
      <c r="R21" s="140"/>
    </row>
    <row r="22" spans="1:18" ht="17.399999999999999" customHeight="1">
      <c r="A22" s="102">
        <v>20</v>
      </c>
      <c r="B22" s="145">
        <v>98</v>
      </c>
      <c r="C22" s="145"/>
      <c r="D22" s="145" t="s">
        <v>173</v>
      </c>
      <c r="E22" s="48" t="s">
        <v>176</v>
      </c>
      <c r="F22" s="132" t="s">
        <v>177</v>
      </c>
      <c r="G22" s="132"/>
      <c r="H22" s="132" t="s">
        <v>278</v>
      </c>
      <c r="I22" s="133">
        <v>5</v>
      </c>
      <c r="J22" s="143"/>
      <c r="K22" s="142" t="s">
        <v>70</v>
      </c>
      <c r="L22" s="141"/>
      <c r="M22" s="142"/>
      <c r="N22" s="141"/>
      <c r="O22" s="141"/>
      <c r="P22" s="142"/>
      <c r="Q22" s="141"/>
      <c r="R22" s="140"/>
    </row>
    <row r="23" spans="1:18" ht="17.399999999999999" customHeight="1">
      <c r="A23" s="102">
        <v>21</v>
      </c>
      <c r="B23" s="145">
        <v>94</v>
      </c>
      <c r="C23" s="145"/>
      <c r="D23" s="145" t="s">
        <v>173</v>
      </c>
      <c r="E23" s="48" t="s">
        <v>180</v>
      </c>
      <c r="F23" s="132" t="s">
        <v>181</v>
      </c>
      <c r="G23" s="132"/>
      <c r="H23" s="132" t="s">
        <v>278</v>
      </c>
      <c r="I23" s="133">
        <v>5</v>
      </c>
      <c r="J23" s="143"/>
      <c r="K23" s="142" t="s">
        <v>70</v>
      </c>
      <c r="L23" s="141"/>
      <c r="M23" s="142"/>
      <c r="N23" s="141"/>
      <c r="O23" s="141"/>
      <c r="P23" s="142"/>
      <c r="Q23" s="141"/>
      <c r="R23" s="140"/>
    </row>
    <row r="24" spans="1:18" ht="17.399999999999999" customHeight="1">
      <c r="A24" s="102">
        <v>22</v>
      </c>
      <c r="B24" s="145">
        <v>96</v>
      </c>
      <c r="C24" s="145"/>
      <c r="D24" s="145" t="s">
        <v>173</v>
      </c>
      <c r="E24" s="48" t="s">
        <v>174</v>
      </c>
      <c r="F24" s="132" t="s">
        <v>175</v>
      </c>
      <c r="G24" s="132"/>
      <c r="H24" s="132" t="s">
        <v>278</v>
      </c>
      <c r="I24" s="133">
        <v>6</v>
      </c>
      <c r="J24" s="143"/>
      <c r="K24" s="142"/>
      <c r="L24" s="141"/>
      <c r="M24" s="142" t="s">
        <v>70</v>
      </c>
      <c r="N24" s="141"/>
      <c r="O24" s="141"/>
      <c r="P24" s="142"/>
      <c r="Q24" s="141"/>
      <c r="R24" s="140"/>
    </row>
    <row r="25" spans="1:18" ht="17.399999999999999" customHeight="1">
      <c r="A25" s="102">
        <v>23</v>
      </c>
      <c r="B25" s="145">
        <v>97</v>
      </c>
      <c r="C25" s="145"/>
      <c r="D25" s="145" t="s">
        <v>173</v>
      </c>
      <c r="E25" s="48" t="s">
        <v>178</v>
      </c>
      <c r="F25" s="132" t="s">
        <v>179</v>
      </c>
      <c r="G25" s="132"/>
      <c r="H25" s="132" t="s">
        <v>278</v>
      </c>
      <c r="I25" s="133">
        <v>5</v>
      </c>
      <c r="J25" s="143"/>
      <c r="K25" s="142"/>
      <c r="L25" s="141"/>
      <c r="M25" s="142" t="s">
        <v>70</v>
      </c>
      <c r="N25" s="141"/>
      <c r="O25" s="141"/>
      <c r="P25" s="142"/>
      <c r="Q25" s="141"/>
      <c r="R25" s="140"/>
    </row>
    <row r="26" spans="1:18" ht="17.399999999999999" customHeight="1">
      <c r="A26" s="102">
        <v>24</v>
      </c>
      <c r="B26" s="145">
        <v>100</v>
      </c>
      <c r="C26" s="145"/>
      <c r="D26" s="145" t="s">
        <v>173</v>
      </c>
      <c r="E26" s="48" t="s">
        <v>182</v>
      </c>
      <c r="F26" s="132" t="s">
        <v>183</v>
      </c>
      <c r="G26" s="132"/>
      <c r="H26" s="132" t="s">
        <v>278</v>
      </c>
      <c r="I26" s="133">
        <v>5</v>
      </c>
      <c r="J26" s="143"/>
      <c r="K26" s="142"/>
      <c r="L26" s="141"/>
      <c r="M26" s="142" t="s">
        <v>70</v>
      </c>
      <c r="N26" s="141"/>
      <c r="O26" s="141"/>
      <c r="P26" s="142"/>
      <c r="Q26" s="141"/>
      <c r="R26" s="140"/>
    </row>
    <row r="27" spans="1:18" ht="17.399999999999999" customHeight="1">
      <c r="A27" s="102">
        <v>25</v>
      </c>
      <c r="B27" s="145">
        <v>103</v>
      </c>
      <c r="C27" s="145"/>
      <c r="D27" s="145" t="s">
        <v>173</v>
      </c>
      <c r="E27" s="48" t="s">
        <v>184</v>
      </c>
      <c r="F27" s="132" t="s">
        <v>185</v>
      </c>
      <c r="G27" s="132"/>
      <c r="H27" s="132" t="s">
        <v>278</v>
      </c>
      <c r="I27" s="133">
        <v>5</v>
      </c>
      <c r="J27" s="143"/>
      <c r="K27" s="142"/>
      <c r="L27" s="141"/>
      <c r="M27" s="142"/>
      <c r="N27" s="141"/>
      <c r="O27" s="141"/>
      <c r="P27" s="142" t="s">
        <v>70</v>
      </c>
      <c r="Q27" s="141"/>
      <c r="R27" s="140"/>
    </row>
    <row r="28" spans="1:18" ht="17.399999999999999" customHeight="1">
      <c r="A28" s="102">
        <v>26</v>
      </c>
      <c r="B28" s="131">
        <v>1103</v>
      </c>
      <c r="C28" s="131"/>
      <c r="D28" s="131" t="s">
        <v>113</v>
      </c>
      <c r="E28" s="132" t="s">
        <v>137</v>
      </c>
      <c r="F28" s="132" t="s">
        <v>424</v>
      </c>
      <c r="G28" s="132"/>
      <c r="H28" s="132" t="s">
        <v>277</v>
      </c>
      <c r="I28" s="133">
        <v>3</v>
      </c>
      <c r="J28" s="143"/>
      <c r="K28" s="142" t="s">
        <v>70</v>
      </c>
      <c r="L28" s="141" t="s">
        <v>138</v>
      </c>
      <c r="M28" s="142"/>
      <c r="N28" s="141"/>
      <c r="O28" s="141"/>
      <c r="P28" s="142"/>
      <c r="Q28" s="141"/>
      <c r="R28" s="140"/>
    </row>
    <row r="29" spans="1:18" ht="17.399999999999999" customHeight="1">
      <c r="A29" s="102">
        <v>27</v>
      </c>
      <c r="B29" s="131">
        <v>1112</v>
      </c>
      <c r="C29" s="131"/>
      <c r="D29" s="131" t="s">
        <v>113</v>
      </c>
      <c r="E29" s="132" t="s">
        <v>139</v>
      </c>
      <c r="F29" s="132" t="s">
        <v>140</v>
      </c>
      <c r="G29" s="132"/>
      <c r="H29" s="132" t="s">
        <v>277</v>
      </c>
      <c r="I29" s="133">
        <v>3</v>
      </c>
      <c r="J29" s="143"/>
      <c r="K29" s="142" t="s">
        <v>70</v>
      </c>
      <c r="L29" s="141" t="s">
        <v>141</v>
      </c>
      <c r="M29" s="142"/>
      <c r="N29" s="141"/>
      <c r="O29" s="141"/>
      <c r="P29" s="142"/>
      <c r="Q29" s="141"/>
      <c r="R29" s="140"/>
    </row>
    <row r="30" spans="1:18" ht="17.399999999999999" customHeight="1">
      <c r="A30" s="102">
        <v>28</v>
      </c>
      <c r="B30" s="131">
        <v>1114</v>
      </c>
      <c r="C30" s="131"/>
      <c r="D30" s="131" t="s">
        <v>113</v>
      </c>
      <c r="E30" s="132" t="s">
        <v>142</v>
      </c>
      <c r="F30" s="132" t="s">
        <v>143</v>
      </c>
      <c r="G30" s="132"/>
      <c r="H30" s="132" t="s">
        <v>277</v>
      </c>
      <c r="I30" s="133">
        <v>3</v>
      </c>
      <c r="J30" s="143"/>
      <c r="K30" s="142" t="s">
        <v>70</v>
      </c>
      <c r="L30" s="141" t="s">
        <v>144</v>
      </c>
      <c r="M30" s="142"/>
      <c r="N30" s="141"/>
      <c r="O30" s="141"/>
      <c r="P30" s="142"/>
      <c r="Q30" s="141"/>
      <c r="R30" s="140"/>
    </row>
    <row r="31" spans="1:18" ht="17.399999999999999" customHeight="1">
      <c r="A31" s="102">
        <v>29</v>
      </c>
      <c r="B31" s="131">
        <v>737</v>
      </c>
      <c r="C31" s="131"/>
      <c r="D31" s="131" t="s">
        <v>113</v>
      </c>
      <c r="E31" s="132" t="s">
        <v>145</v>
      </c>
      <c r="F31" s="132" t="s">
        <v>146</v>
      </c>
      <c r="G31" s="132"/>
      <c r="H31" s="132" t="s">
        <v>277</v>
      </c>
      <c r="I31" s="133">
        <v>3</v>
      </c>
      <c r="J31" s="143"/>
      <c r="K31" s="142" t="s">
        <v>70</v>
      </c>
      <c r="L31" s="141" t="s">
        <v>147</v>
      </c>
      <c r="M31" s="142"/>
      <c r="N31" s="141"/>
      <c r="O31" s="141"/>
      <c r="P31" s="142"/>
      <c r="Q31" s="141"/>
      <c r="R31" s="140"/>
    </row>
    <row r="32" spans="1:18" ht="17.399999999999999" customHeight="1">
      <c r="A32" s="102">
        <v>30</v>
      </c>
      <c r="B32" s="131">
        <v>732</v>
      </c>
      <c r="C32" s="131"/>
      <c r="D32" s="131" t="s">
        <v>113</v>
      </c>
      <c r="E32" s="132" t="s">
        <v>122</v>
      </c>
      <c r="F32" s="132" t="s">
        <v>123</v>
      </c>
      <c r="G32" s="132"/>
      <c r="H32" s="132" t="s">
        <v>277</v>
      </c>
      <c r="I32" s="133">
        <v>4</v>
      </c>
      <c r="J32" s="143"/>
      <c r="K32" s="142" t="s">
        <v>70</v>
      </c>
      <c r="L32" s="141" t="s">
        <v>124</v>
      </c>
      <c r="M32" s="142"/>
      <c r="N32" s="141"/>
      <c r="O32" s="141"/>
      <c r="P32" s="142"/>
      <c r="Q32" s="141"/>
      <c r="R32" s="140"/>
    </row>
    <row r="33" spans="1:18" ht="17.399999999999999" customHeight="1">
      <c r="A33" s="102">
        <v>31</v>
      </c>
      <c r="B33" s="131">
        <v>740</v>
      </c>
      <c r="C33" s="131"/>
      <c r="D33" s="131" t="s">
        <v>113</v>
      </c>
      <c r="E33" s="132" t="s">
        <v>125</v>
      </c>
      <c r="F33" s="132" t="s">
        <v>126</v>
      </c>
      <c r="G33" s="132"/>
      <c r="H33" s="132" t="s">
        <v>277</v>
      </c>
      <c r="I33" s="133">
        <v>4</v>
      </c>
      <c r="J33" s="143"/>
      <c r="K33" s="142" t="s">
        <v>70</v>
      </c>
      <c r="L33" s="141" t="s">
        <v>127</v>
      </c>
      <c r="M33" s="142"/>
      <c r="N33" s="141"/>
      <c r="O33" s="141"/>
      <c r="P33" s="142"/>
      <c r="Q33" s="141"/>
      <c r="R33" s="140"/>
    </row>
    <row r="34" spans="1:18" ht="17.399999999999999" customHeight="1">
      <c r="A34" s="102">
        <v>32</v>
      </c>
      <c r="B34" s="131">
        <v>1101</v>
      </c>
      <c r="C34" s="131"/>
      <c r="D34" s="131" t="s">
        <v>113</v>
      </c>
      <c r="E34" s="132" t="s">
        <v>128</v>
      </c>
      <c r="F34" s="132" t="s">
        <v>129</v>
      </c>
      <c r="G34" s="132"/>
      <c r="H34" s="132" t="s">
        <v>277</v>
      </c>
      <c r="I34" s="133">
        <v>4</v>
      </c>
      <c r="J34" s="143"/>
      <c r="K34" s="142" t="s">
        <v>70</v>
      </c>
      <c r="L34" s="141" t="s">
        <v>130</v>
      </c>
      <c r="M34" s="142"/>
      <c r="N34" s="141"/>
      <c r="O34" s="141"/>
      <c r="P34" s="142"/>
      <c r="Q34" s="141"/>
      <c r="R34" s="140"/>
    </row>
    <row r="35" spans="1:18" ht="17.399999999999999" customHeight="1">
      <c r="A35" s="102">
        <v>33</v>
      </c>
      <c r="B35" s="131">
        <v>1113</v>
      </c>
      <c r="C35" s="131"/>
      <c r="D35" s="131" t="s">
        <v>113</v>
      </c>
      <c r="E35" s="132" t="s">
        <v>131</v>
      </c>
      <c r="F35" s="132" t="s">
        <v>132</v>
      </c>
      <c r="G35" s="132"/>
      <c r="H35" s="132" t="s">
        <v>277</v>
      </c>
      <c r="I35" s="133">
        <v>4</v>
      </c>
      <c r="J35" s="143"/>
      <c r="K35" s="142" t="s">
        <v>70</v>
      </c>
      <c r="L35" s="141" t="s">
        <v>133</v>
      </c>
      <c r="M35" s="142"/>
      <c r="N35" s="141"/>
      <c r="O35" s="141"/>
      <c r="P35" s="142"/>
      <c r="Q35" s="141"/>
      <c r="R35" s="140"/>
    </row>
    <row r="36" spans="1:18" ht="17.399999999999999" customHeight="1">
      <c r="A36" s="102">
        <v>34</v>
      </c>
      <c r="B36" s="131">
        <v>731</v>
      </c>
      <c r="C36" s="131"/>
      <c r="D36" s="131" t="s">
        <v>113</v>
      </c>
      <c r="E36" s="132" t="s">
        <v>134</v>
      </c>
      <c r="F36" s="132" t="s">
        <v>135</v>
      </c>
      <c r="G36" s="132"/>
      <c r="H36" s="132" t="s">
        <v>277</v>
      </c>
      <c r="I36" s="133">
        <v>4</v>
      </c>
      <c r="J36" s="143"/>
      <c r="K36" s="142" t="s">
        <v>70</v>
      </c>
      <c r="L36" s="141" t="s">
        <v>136</v>
      </c>
      <c r="M36" s="142"/>
      <c r="N36" s="138"/>
      <c r="O36" s="138"/>
      <c r="P36" s="142"/>
      <c r="Q36" s="138"/>
      <c r="R36" s="139"/>
    </row>
    <row r="37" spans="1:18" ht="17.399999999999999" customHeight="1">
      <c r="A37" s="102">
        <v>35</v>
      </c>
      <c r="B37" s="131">
        <v>738</v>
      </c>
      <c r="C37" s="131"/>
      <c r="D37" s="131" t="s">
        <v>113</v>
      </c>
      <c r="E37" s="132" t="s">
        <v>119</v>
      </c>
      <c r="F37" s="132" t="s">
        <v>120</v>
      </c>
      <c r="G37" s="132"/>
      <c r="H37" s="132" t="s">
        <v>277</v>
      </c>
      <c r="I37" s="133">
        <v>5</v>
      </c>
      <c r="J37" s="143"/>
      <c r="K37" s="142" t="s">
        <v>70</v>
      </c>
      <c r="L37" s="141" t="s">
        <v>121</v>
      </c>
      <c r="M37" s="142"/>
      <c r="N37" s="141"/>
      <c r="O37" s="141"/>
      <c r="P37" s="142"/>
      <c r="Q37" s="141"/>
      <c r="R37" s="140"/>
    </row>
    <row r="38" spans="1:18" ht="17.399999999999999" customHeight="1">
      <c r="A38" s="102">
        <v>36</v>
      </c>
      <c r="B38" s="131">
        <v>746</v>
      </c>
      <c r="C38" s="131"/>
      <c r="D38" s="131" t="s">
        <v>113</v>
      </c>
      <c r="E38" s="132" t="s">
        <v>114</v>
      </c>
      <c r="F38" s="132" t="s">
        <v>115</v>
      </c>
      <c r="G38" s="132"/>
      <c r="H38" s="132" t="s">
        <v>277</v>
      </c>
      <c r="I38" s="133">
        <v>6</v>
      </c>
      <c r="J38" s="143"/>
      <c r="K38" s="142" t="s">
        <v>70</v>
      </c>
      <c r="L38" s="141" t="s">
        <v>112</v>
      </c>
      <c r="M38" s="142"/>
      <c r="N38" s="141"/>
      <c r="O38" s="141"/>
      <c r="P38" s="142"/>
      <c r="Q38" s="141"/>
      <c r="R38" s="140"/>
    </row>
    <row r="39" spans="1:18" ht="17.399999999999999" customHeight="1">
      <c r="A39" s="102">
        <v>37</v>
      </c>
      <c r="B39" s="131">
        <v>744</v>
      </c>
      <c r="C39" s="131"/>
      <c r="D39" s="131" t="s">
        <v>113</v>
      </c>
      <c r="E39" s="132" t="s">
        <v>116</v>
      </c>
      <c r="F39" s="132" t="s">
        <v>117</v>
      </c>
      <c r="G39" s="132"/>
      <c r="H39" s="132" t="s">
        <v>277</v>
      </c>
      <c r="I39" s="133">
        <v>6</v>
      </c>
      <c r="J39" s="143"/>
      <c r="K39" s="142" t="s">
        <v>70</v>
      </c>
      <c r="L39" s="141" t="s">
        <v>118</v>
      </c>
      <c r="M39" s="142"/>
      <c r="N39" s="141"/>
      <c r="O39" s="141"/>
      <c r="P39" s="142"/>
      <c r="Q39" s="141"/>
      <c r="R39" s="140"/>
    </row>
    <row r="40" spans="1:18" ht="17.399999999999999" customHeight="1">
      <c r="A40" s="102">
        <v>38</v>
      </c>
      <c r="B40" s="73">
        <v>1110</v>
      </c>
      <c r="C40" s="97"/>
      <c r="D40" s="131" t="s">
        <v>173</v>
      </c>
      <c r="E40" s="74" t="s">
        <v>443</v>
      </c>
      <c r="F40" s="214" t="s">
        <v>442</v>
      </c>
      <c r="G40" s="97"/>
      <c r="H40" s="132" t="s">
        <v>277</v>
      </c>
      <c r="I40" s="133">
        <v>4</v>
      </c>
      <c r="J40" s="98"/>
      <c r="K40" s="142" t="s">
        <v>70</v>
      </c>
      <c r="L40" s="141" t="s">
        <v>444</v>
      </c>
      <c r="M40" s="99"/>
      <c r="N40" s="100"/>
      <c r="O40" s="101"/>
      <c r="P40" s="99"/>
      <c r="Q40" s="100"/>
      <c r="R40" s="101"/>
    </row>
    <row r="41" spans="1:18" ht="17.399999999999999" customHeight="1">
      <c r="A41" s="102">
        <v>39</v>
      </c>
      <c r="B41" s="97"/>
      <c r="C41" s="97"/>
      <c r="D41" s="97"/>
      <c r="E41" s="97"/>
      <c r="F41" s="97"/>
      <c r="G41" s="97"/>
      <c r="H41" s="97"/>
      <c r="I41" s="98"/>
      <c r="J41" s="98"/>
      <c r="K41" s="99"/>
      <c r="L41" s="100"/>
      <c r="M41" s="99"/>
      <c r="N41" s="100"/>
      <c r="O41" s="101"/>
      <c r="P41" s="99"/>
      <c r="Q41" s="100"/>
      <c r="R41" s="101"/>
    </row>
    <row r="42" spans="1:18" ht="17.399999999999999" customHeight="1">
      <c r="A42" s="102">
        <v>40</v>
      </c>
      <c r="B42" s="97"/>
      <c r="C42" s="97"/>
      <c r="D42" s="97"/>
      <c r="E42" s="97"/>
      <c r="F42" s="97"/>
      <c r="G42" s="97"/>
      <c r="H42" s="97"/>
      <c r="I42" s="98"/>
      <c r="J42" s="98"/>
      <c r="K42" s="99"/>
      <c r="L42" s="100"/>
      <c r="M42" s="99"/>
      <c r="N42" s="100"/>
      <c r="O42" s="101"/>
      <c r="P42" s="99"/>
      <c r="Q42" s="100"/>
      <c r="R42" s="101"/>
    </row>
    <row r="43" spans="1:18" ht="17.399999999999999" customHeight="1">
      <c r="A43" s="102">
        <v>41</v>
      </c>
      <c r="B43" s="97"/>
      <c r="C43" s="97"/>
      <c r="D43" s="97"/>
      <c r="E43" s="97"/>
      <c r="F43" s="97"/>
      <c r="G43" s="97"/>
      <c r="H43" s="97"/>
      <c r="I43" s="98"/>
      <c r="J43" s="98"/>
      <c r="K43" s="99"/>
      <c r="L43" s="100"/>
      <c r="M43" s="99"/>
      <c r="N43" s="100"/>
      <c r="O43" s="101"/>
      <c r="P43" s="99"/>
      <c r="Q43" s="100"/>
      <c r="R43" s="101"/>
    </row>
    <row r="44" spans="1:18" ht="17.399999999999999" customHeight="1">
      <c r="A44" s="102">
        <v>42</v>
      </c>
      <c r="B44" s="97"/>
      <c r="C44" s="97"/>
      <c r="D44" s="97"/>
      <c r="E44" s="97"/>
      <c r="F44" s="97"/>
      <c r="G44" s="97"/>
      <c r="H44" s="97"/>
      <c r="I44" s="98"/>
      <c r="J44" s="98"/>
      <c r="K44" s="99"/>
      <c r="L44" s="100"/>
      <c r="M44" s="99"/>
      <c r="N44" s="100"/>
      <c r="O44" s="101"/>
      <c r="P44" s="99"/>
      <c r="Q44" s="100"/>
      <c r="R44" s="101"/>
    </row>
    <row r="45" spans="1:18" ht="17.399999999999999" customHeight="1">
      <c r="A45" s="102">
        <v>43</v>
      </c>
      <c r="B45" s="97"/>
      <c r="C45" s="97"/>
      <c r="D45" s="97"/>
      <c r="E45" s="97"/>
      <c r="F45" s="97"/>
      <c r="G45" s="97"/>
      <c r="H45" s="97"/>
      <c r="I45" s="98"/>
      <c r="J45" s="98"/>
      <c r="K45" s="99"/>
      <c r="L45" s="100"/>
      <c r="M45" s="99"/>
      <c r="N45" s="100"/>
      <c r="O45" s="101"/>
      <c r="P45" s="99"/>
      <c r="Q45" s="100"/>
      <c r="R45" s="101"/>
    </row>
    <row r="46" spans="1:18" ht="17.399999999999999" customHeight="1">
      <c r="A46" s="102">
        <v>44</v>
      </c>
      <c r="B46" s="97"/>
      <c r="C46" s="97"/>
      <c r="D46" s="97"/>
      <c r="E46" s="97"/>
      <c r="F46" s="97"/>
      <c r="G46" s="97"/>
      <c r="H46" s="97"/>
      <c r="I46" s="98"/>
      <c r="J46" s="98"/>
      <c r="K46" s="99"/>
      <c r="L46" s="100"/>
      <c r="M46" s="99"/>
      <c r="N46" s="100"/>
      <c r="O46" s="101"/>
      <c r="P46" s="99"/>
      <c r="Q46" s="100"/>
      <c r="R46" s="101"/>
    </row>
    <row r="47" spans="1:18" ht="17.399999999999999" customHeight="1">
      <c r="A47" s="102">
        <v>45</v>
      </c>
      <c r="B47" s="97"/>
      <c r="C47" s="97"/>
      <c r="D47" s="97"/>
      <c r="E47" s="97"/>
      <c r="F47" s="97"/>
      <c r="G47" s="97"/>
      <c r="H47" s="97"/>
      <c r="I47" s="98"/>
      <c r="J47" s="98"/>
      <c r="K47" s="99"/>
      <c r="L47" s="100"/>
      <c r="M47" s="99"/>
      <c r="N47" s="100"/>
      <c r="O47" s="101"/>
      <c r="P47" s="99"/>
      <c r="Q47" s="100"/>
      <c r="R47" s="101"/>
    </row>
    <row r="48" spans="1:18" ht="17.399999999999999" customHeight="1">
      <c r="A48" s="102">
        <v>46</v>
      </c>
      <c r="B48" s="97"/>
      <c r="C48" s="97"/>
      <c r="D48" s="97"/>
      <c r="E48" s="97"/>
      <c r="F48" s="97"/>
      <c r="G48" s="97"/>
      <c r="H48" s="97"/>
      <c r="I48" s="98"/>
      <c r="J48" s="98"/>
      <c r="K48" s="99"/>
      <c r="L48" s="100"/>
      <c r="M48" s="99"/>
      <c r="N48" s="100"/>
      <c r="O48" s="101"/>
      <c r="P48" s="99"/>
      <c r="Q48" s="100"/>
      <c r="R48" s="101"/>
    </row>
    <row r="49" spans="1:18" ht="17.399999999999999" customHeight="1">
      <c r="A49" s="102">
        <v>47</v>
      </c>
      <c r="B49" s="97"/>
      <c r="C49" s="97"/>
      <c r="D49" s="97"/>
      <c r="E49" s="97"/>
      <c r="F49" s="97"/>
      <c r="G49" s="97"/>
      <c r="H49" s="97"/>
      <c r="I49" s="98"/>
      <c r="J49" s="98"/>
      <c r="K49" s="99"/>
      <c r="L49" s="100"/>
      <c r="M49" s="99"/>
      <c r="N49" s="100"/>
      <c r="O49" s="101"/>
      <c r="P49" s="99"/>
      <c r="Q49" s="100"/>
      <c r="R49" s="101"/>
    </row>
    <row r="50" spans="1:18" ht="17.399999999999999" customHeight="1">
      <c r="A50" s="102">
        <v>48</v>
      </c>
      <c r="B50" s="97"/>
      <c r="C50" s="97"/>
      <c r="D50" s="97"/>
      <c r="E50" s="97"/>
      <c r="F50" s="97"/>
      <c r="G50" s="97"/>
      <c r="H50" s="97"/>
      <c r="I50" s="98"/>
      <c r="J50" s="98"/>
      <c r="K50" s="99"/>
      <c r="L50" s="100"/>
      <c r="M50" s="99"/>
      <c r="N50" s="100"/>
      <c r="O50" s="101"/>
      <c r="P50" s="99"/>
      <c r="Q50" s="100"/>
      <c r="R50" s="101"/>
    </row>
    <row r="51" spans="1:18" ht="17.399999999999999" customHeight="1">
      <c r="A51" s="102">
        <v>49</v>
      </c>
      <c r="B51" s="97"/>
      <c r="C51" s="97"/>
      <c r="D51" s="97"/>
      <c r="E51" s="97"/>
      <c r="F51" s="97"/>
      <c r="G51" s="97"/>
      <c r="H51" s="97"/>
      <c r="I51" s="98"/>
      <c r="J51" s="98"/>
      <c r="K51" s="99"/>
      <c r="L51" s="100"/>
      <c r="M51" s="99"/>
      <c r="N51" s="100"/>
      <c r="O51" s="101"/>
      <c r="P51" s="99"/>
      <c r="Q51" s="100"/>
      <c r="R51" s="101"/>
    </row>
    <row r="52" spans="1:18" ht="17.399999999999999" customHeight="1">
      <c r="A52" s="102">
        <v>50</v>
      </c>
      <c r="B52" s="97"/>
      <c r="C52" s="97"/>
      <c r="D52" s="97"/>
      <c r="E52" s="97"/>
      <c r="F52" s="97"/>
      <c r="G52" s="97"/>
      <c r="H52" s="97"/>
      <c r="I52" s="98"/>
      <c r="J52" s="98"/>
      <c r="K52" s="99"/>
      <c r="L52" s="100"/>
      <c r="M52" s="99"/>
      <c r="N52" s="100"/>
      <c r="O52" s="101"/>
      <c r="P52" s="99"/>
      <c r="Q52" s="100"/>
      <c r="R52" s="101"/>
    </row>
    <row r="53" spans="1:18" ht="17.399999999999999" customHeight="1">
      <c r="A53" s="102">
        <v>51</v>
      </c>
      <c r="B53" s="97"/>
      <c r="C53" s="97"/>
      <c r="D53" s="97"/>
      <c r="E53" s="97"/>
      <c r="F53" s="97"/>
      <c r="G53" s="97"/>
      <c r="H53" s="97"/>
      <c r="I53" s="98"/>
      <c r="J53" s="98"/>
      <c r="K53" s="99"/>
      <c r="L53" s="100"/>
      <c r="M53" s="99"/>
      <c r="N53" s="100"/>
      <c r="O53" s="101"/>
      <c r="P53" s="99"/>
      <c r="Q53" s="100"/>
      <c r="R53" s="101"/>
    </row>
    <row r="54" spans="1:18" ht="17.399999999999999" customHeight="1">
      <c r="A54" s="102">
        <v>52</v>
      </c>
      <c r="B54" s="97"/>
      <c r="C54" s="97"/>
      <c r="D54" s="97"/>
      <c r="E54" s="97"/>
      <c r="F54" s="97"/>
      <c r="G54" s="97"/>
      <c r="H54" s="97"/>
      <c r="I54" s="98"/>
      <c r="J54" s="98"/>
      <c r="K54" s="99"/>
      <c r="L54" s="100"/>
      <c r="M54" s="99"/>
      <c r="N54" s="100"/>
      <c r="O54" s="101"/>
      <c r="P54" s="99"/>
      <c r="Q54" s="100"/>
      <c r="R54" s="101"/>
    </row>
    <row r="55" spans="1:18" ht="17.399999999999999" customHeight="1">
      <c r="A55" s="102">
        <v>53</v>
      </c>
      <c r="B55" s="97"/>
      <c r="C55" s="97"/>
      <c r="D55" s="97"/>
      <c r="E55" s="97"/>
      <c r="F55" s="97"/>
      <c r="G55" s="97"/>
      <c r="H55" s="97"/>
      <c r="I55" s="98"/>
      <c r="J55" s="98"/>
      <c r="K55" s="99"/>
      <c r="L55" s="100"/>
      <c r="M55" s="99"/>
      <c r="N55" s="100"/>
      <c r="O55" s="101"/>
      <c r="P55" s="99"/>
      <c r="Q55" s="100"/>
      <c r="R55" s="101"/>
    </row>
    <row r="56" spans="1:18" ht="17.399999999999999" customHeight="1">
      <c r="A56" s="102">
        <v>54</v>
      </c>
      <c r="B56" s="97"/>
      <c r="C56" s="97"/>
      <c r="D56" s="97"/>
      <c r="E56" s="97"/>
      <c r="F56" s="97"/>
      <c r="G56" s="97"/>
      <c r="H56" s="97"/>
      <c r="I56" s="98"/>
      <c r="J56" s="98"/>
      <c r="K56" s="99"/>
      <c r="L56" s="100"/>
      <c r="M56" s="99"/>
      <c r="N56" s="100"/>
      <c r="O56" s="101"/>
      <c r="P56" s="99"/>
      <c r="Q56" s="100"/>
      <c r="R56" s="101"/>
    </row>
    <row r="57" spans="1:18" ht="17.399999999999999" customHeight="1">
      <c r="A57" s="102">
        <v>55</v>
      </c>
      <c r="B57" s="97"/>
      <c r="C57" s="97"/>
      <c r="D57" s="97"/>
      <c r="E57" s="97"/>
      <c r="F57" s="97"/>
      <c r="G57" s="97"/>
      <c r="H57" s="97"/>
      <c r="I57" s="98"/>
      <c r="J57" s="98"/>
      <c r="K57" s="99"/>
      <c r="L57" s="100"/>
      <c r="M57" s="99"/>
      <c r="N57" s="100"/>
      <c r="O57" s="101"/>
      <c r="P57" s="99"/>
      <c r="Q57" s="100"/>
      <c r="R57" s="101"/>
    </row>
    <row r="58" spans="1:18" ht="17.399999999999999" customHeight="1">
      <c r="A58" s="102">
        <v>56</v>
      </c>
      <c r="B58" s="97"/>
      <c r="C58" s="97"/>
      <c r="D58" s="97"/>
      <c r="E58" s="97"/>
      <c r="F58" s="97"/>
      <c r="G58" s="97"/>
      <c r="H58" s="97"/>
      <c r="I58" s="98"/>
      <c r="J58" s="98"/>
      <c r="K58" s="99"/>
      <c r="L58" s="100"/>
      <c r="M58" s="99"/>
      <c r="N58" s="100"/>
      <c r="O58" s="101"/>
      <c r="P58" s="99"/>
      <c r="Q58" s="100"/>
      <c r="R58" s="101"/>
    </row>
    <row r="59" spans="1:18" ht="17.399999999999999" customHeight="1">
      <c r="A59" s="102">
        <v>57</v>
      </c>
      <c r="B59" s="97"/>
      <c r="C59" s="97"/>
      <c r="D59" s="97"/>
      <c r="E59" s="97"/>
      <c r="F59" s="97"/>
      <c r="G59" s="97"/>
      <c r="H59" s="97"/>
      <c r="I59" s="98"/>
      <c r="J59" s="98"/>
      <c r="K59" s="99"/>
      <c r="L59" s="100"/>
      <c r="M59" s="99"/>
      <c r="N59" s="100"/>
      <c r="O59" s="101"/>
      <c r="P59" s="99"/>
      <c r="Q59" s="100"/>
      <c r="R59" s="101"/>
    </row>
    <row r="60" spans="1:18" ht="17.399999999999999" customHeight="1">
      <c r="A60" s="102">
        <v>58</v>
      </c>
      <c r="B60" s="97"/>
      <c r="C60" s="97"/>
      <c r="D60" s="97"/>
      <c r="E60" s="97"/>
      <c r="F60" s="97"/>
      <c r="G60" s="97"/>
      <c r="H60" s="97"/>
      <c r="I60" s="98"/>
      <c r="J60" s="98"/>
      <c r="K60" s="99"/>
      <c r="L60" s="100"/>
      <c r="M60" s="99"/>
      <c r="N60" s="100"/>
      <c r="O60" s="101"/>
      <c r="P60" s="99"/>
      <c r="Q60" s="100"/>
      <c r="R60" s="101"/>
    </row>
    <row r="61" spans="1:18" ht="17.399999999999999" customHeight="1">
      <c r="A61" s="102">
        <v>59</v>
      </c>
      <c r="B61" s="97"/>
      <c r="C61" s="97"/>
      <c r="D61" s="97"/>
      <c r="E61" s="97"/>
      <c r="F61" s="97"/>
      <c r="G61" s="97"/>
      <c r="H61" s="97"/>
      <c r="I61" s="98"/>
      <c r="J61" s="98"/>
      <c r="K61" s="99"/>
      <c r="L61" s="100"/>
      <c r="M61" s="99"/>
      <c r="N61" s="100"/>
      <c r="O61" s="101"/>
      <c r="P61" s="99"/>
      <c r="Q61" s="100"/>
      <c r="R61" s="101"/>
    </row>
    <row r="62" spans="1:18" ht="17.399999999999999" customHeight="1">
      <c r="A62" s="102">
        <v>60</v>
      </c>
      <c r="B62" s="97"/>
      <c r="C62" s="97"/>
      <c r="D62" s="97"/>
      <c r="E62" s="97"/>
      <c r="F62" s="97"/>
      <c r="G62" s="97"/>
      <c r="H62" s="97"/>
      <c r="I62" s="98"/>
      <c r="J62" s="98"/>
      <c r="K62" s="99"/>
      <c r="L62" s="100"/>
      <c r="M62" s="99"/>
      <c r="N62" s="100"/>
      <c r="O62" s="101"/>
      <c r="P62" s="99"/>
      <c r="Q62" s="100"/>
      <c r="R62" s="101"/>
    </row>
    <row r="63" spans="1:18" ht="17.399999999999999" customHeight="1">
      <c r="A63" s="102">
        <v>61</v>
      </c>
      <c r="B63" s="97"/>
      <c r="C63" s="97"/>
      <c r="D63" s="97"/>
      <c r="E63" s="97"/>
      <c r="F63" s="97"/>
      <c r="G63" s="97"/>
      <c r="H63" s="97"/>
      <c r="I63" s="98"/>
      <c r="J63" s="98"/>
      <c r="K63" s="99"/>
      <c r="L63" s="100"/>
      <c r="M63" s="99"/>
      <c r="N63" s="100"/>
      <c r="O63" s="101"/>
      <c r="P63" s="99"/>
      <c r="Q63" s="100"/>
      <c r="R63" s="101"/>
    </row>
    <row r="64" spans="1:18" ht="17.399999999999999" customHeight="1">
      <c r="A64" s="102">
        <v>62</v>
      </c>
      <c r="B64" s="97"/>
      <c r="C64" s="97"/>
      <c r="D64" s="97"/>
      <c r="E64" s="97"/>
      <c r="F64" s="97"/>
      <c r="G64" s="97"/>
      <c r="H64" s="97"/>
      <c r="I64" s="98"/>
      <c r="J64" s="98"/>
      <c r="K64" s="99"/>
      <c r="L64" s="100"/>
      <c r="M64" s="99"/>
      <c r="N64" s="100"/>
      <c r="O64" s="101"/>
      <c r="P64" s="99"/>
      <c r="Q64" s="100"/>
      <c r="R64" s="101"/>
    </row>
    <row r="65" spans="1:18" ht="17.399999999999999" customHeight="1">
      <c r="A65" s="102">
        <v>63</v>
      </c>
      <c r="B65" s="97"/>
      <c r="C65" s="97"/>
      <c r="D65" s="97"/>
      <c r="E65" s="97"/>
      <c r="F65" s="97"/>
      <c r="G65" s="97"/>
      <c r="H65" s="97"/>
      <c r="I65" s="98"/>
      <c r="J65" s="98"/>
      <c r="K65" s="99"/>
      <c r="L65" s="100"/>
      <c r="M65" s="99"/>
      <c r="N65" s="100"/>
      <c r="O65" s="101"/>
      <c r="P65" s="99"/>
      <c r="Q65" s="100"/>
      <c r="R65" s="101"/>
    </row>
    <row r="66" spans="1:18" ht="17.399999999999999" customHeight="1">
      <c r="A66" s="102">
        <v>64</v>
      </c>
      <c r="B66" s="97"/>
      <c r="C66" s="97"/>
      <c r="D66" s="97"/>
      <c r="E66" s="97"/>
      <c r="F66" s="97"/>
      <c r="G66" s="97"/>
      <c r="H66" s="97"/>
      <c r="I66" s="98"/>
      <c r="J66" s="98"/>
      <c r="K66" s="99"/>
      <c r="L66" s="100"/>
      <c r="M66" s="99"/>
      <c r="N66" s="100"/>
      <c r="O66" s="101"/>
      <c r="P66" s="99"/>
      <c r="Q66" s="100"/>
      <c r="R66" s="101"/>
    </row>
    <row r="67" spans="1:18" ht="17.399999999999999" customHeight="1">
      <c r="A67" s="102">
        <v>65</v>
      </c>
      <c r="B67" s="97"/>
      <c r="C67" s="97"/>
      <c r="D67" s="97"/>
      <c r="E67" s="97"/>
      <c r="F67" s="97"/>
      <c r="G67" s="97"/>
      <c r="H67" s="97"/>
      <c r="I67" s="98"/>
      <c r="J67" s="98"/>
      <c r="K67" s="99"/>
      <c r="L67" s="100"/>
      <c r="M67" s="99"/>
      <c r="N67" s="100"/>
      <c r="O67" s="101"/>
      <c r="P67" s="99"/>
      <c r="Q67" s="100"/>
      <c r="R67" s="101"/>
    </row>
    <row r="68" spans="1:18" ht="17.399999999999999" customHeight="1">
      <c r="A68" s="102">
        <v>66</v>
      </c>
      <c r="B68" s="97"/>
      <c r="C68" s="97"/>
      <c r="D68" s="97"/>
      <c r="E68" s="97"/>
      <c r="F68" s="97"/>
      <c r="G68" s="97"/>
      <c r="H68" s="97"/>
      <c r="I68" s="98"/>
      <c r="J68" s="98"/>
      <c r="K68" s="99"/>
      <c r="L68" s="100"/>
      <c r="M68" s="99"/>
      <c r="N68" s="100"/>
      <c r="O68" s="101"/>
      <c r="P68" s="99"/>
      <c r="Q68" s="100"/>
      <c r="R68" s="101"/>
    </row>
    <row r="69" spans="1:18" ht="17.399999999999999" customHeight="1">
      <c r="A69" s="102">
        <v>67</v>
      </c>
      <c r="B69" s="97"/>
      <c r="C69" s="97"/>
      <c r="D69" s="97"/>
      <c r="E69" s="97"/>
      <c r="F69" s="97"/>
      <c r="G69" s="97"/>
      <c r="H69" s="97"/>
      <c r="I69" s="98"/>
      <c r="J69" s="98"/>
      <c r="K69" s="99"/>
      <c r="L69" s="100"/>
      <c r="M69" s="99"/>
      <c r="N69" s="100"/>
      <c r="O69" s="101"/>
      <c r="P69" s="99"/>
      <c r="Q69" s="100"/>
      <c r="R69" s="101"/>
    </row>
    <row r="70" spans="1:18" ht="17.399999999999999" customHeight="1">
      <c r="A70" s="102">
        <v>68</v>
      </c>
      <c r="B70" s="97"/>
      <c r="C70" s="97"/>
      <c r="D70" s="97"/>
      <c r="E70" s="97"/>
      <c r="F70" s="97"/>
      <c r="G70" s="97"/>
      <c r="H70" s="97"/>
      <c r="I70" s="98"/>
      <c r="J70" s="98"/>
      <c r="K70" s="99"/>
      <c r="L70" s="100"/>
      <c r="M70" s="99"/>
      <c r="N70" s="100"/>
      <c r="O70" s="101"/>
      <c r="P70" s="99"/>
      <c r="Q70" s="100"/>
      <c r="R70" s="101"/>
    </row>
    <row r="71" spans="1:18" ht="17.399999999999999" customHeight="1">
      <c r="A71" s="102">
        <v>69</v>
      </c>
      <c r="B71" s="97"/>
      <c r="C71" s="97"/>
      <c r="D71" s="97"/>
      <c r="E71" s="97"/>
      <c r="F71" s="97"/>
      <c r="G71" s="97"/>
      <c r="H71" s="97"/>
      <c r="I71" s="98"/>
      <c r="J71" s="98"/>
      <c r="K71" s="99"/>
      <c r="L71" s="100"/>
      <c r="M71" s="99"/>
      <c r="N71" s="100"/>
      <c r="O71" s="101"/>
      <c r="P71" s="99"/>
      <c r="Q71" s="100"/>
      <c r="R71" s="101"/>
    </row>
    <row r="72" spans="1:18" ht="17.399999999999999" customHeight="1">
      <c r="A72" s="102">
        <v>70</v>
      </c>
      <c r="B72" s="97"/>
      <c r="C72" s="97"/>
      <c r="D72" s="97"/>
      <c r="E72" s="97"/>
      <c r="F72" s="97"/>
      <c r="G72" s="97"/>
      <c r="H72" s="97"/>
      <c r="I72" s="98"/>
      <c r="J72" s="98"/>
      <c r="K72" s="99"/>
      <c r="L72" s="100"/>
      <c r="M72" s="99"/>
      <c r="N72" s="100"/>
      <c r="O72" s="101"/>
      <c r="P72" s="99"/>
      <c r="Q72" s="100"/>
      <c r="R72" s="101"/>
    </row>
    <row r="73" spans="1:18" ht="17.399999999999999" customHeight="1">
      <c r="A73" s="102">
        <v>71</v>
      </c>
      <c r="B73" s="97"/>
      <c r="C73" s="97"/>
      <c r="D73" s="97"/>
      <c r="E73" s="97"/>
      <c r="F73" s="97"/>
      <c r="G73" s="97"/>
      <c r="H73" s="97"/>
      <c r="I73" s="98"/>
      <c r="J73" s="98"/>
      <c r="K73" s="99"/>
      <c r="L73" s="100"/>
      <c r="M73" s="99"/>
      <c r="N73" s="100"/>
      <c r="O73" s="101"/>
      <c r="P73" s="99"/>
      <c r="Q73" s="100"/>
      <c r="R73" s="101"/>
    </row>
    <row r="74" spans="1:18" ht="17.399999999999999" customHeight="1">
      <c r="A74" s="102">
        <v>72</v>
      </c>
      <c r="B74" s="97"/>
      <c r="C74" s="97"/>
      <c r="D74" s="97"/>
      <c r="E74" s="97"/>
      <c r="F74" s="97"/>
      <c r="G74" s="97"/>
      <c r="H74" s="97"/>
      <c r="I74" s="98"/>
      <c r="J74" s="98"/>
      <c r="K74" s="99"/>
      <c r="L74" s="100"/>
      <c r="M74" s="99"/>
      <c r="N74" s="100"/>
      <c r="O74" s="101"/>
      <c r="P74" s="99"/>
      <c r="Q74" s="100"/>
      <c r="R74" s="101"/>
    </row>
    <row r="75" spans="1:18" ht="17.399999999999999" customHeight="1">
      <c r="A75" s="102">
        <v>73</v>
      </c>
      <c r="B75" s="97"/>
      <c r="C75" s="97"/>
      <c r="D75" s="97"/>
      <c r="E75" s="97"/>
      <c r="F75" s="97"/>
      <c r="G75" s="97"/>
      <c r="H75" s="97"/>
      <c r="I75" s="98"/>
      <c r="J75" s="98"/>
      <c r="K75" s="99"/>
      <c r="L75" s="100"/>
      <c r="M75" s="99"/>
      <c r="N75" s="100"/>
      <c r="O75" s="101"/>
      <c r="P75" s="99"/>
      <c r="Q75" s="100"/>
      <c r="R75" s="101"/>
    </row>
    <row r="76" spans="1:18" ht="17.399999999999999" customHeight="1">
      <c r="A76" s="102">
        <v>74</v>
      </c>
      <c r="B76" s="97"/>
      <c r="C76" s="97"/>
      <c r="D76" s="97"/>
      <c r="E76" s="97"/>
      <c r="F76" s="97"/>
      <c r="G76" s="97"/>
      <c r="H76" s="97"/>
      <c r="I76" s="98"/>
      <c r="J76" s="98"/>
      <c r="K76" s="99"/>
      <c r="L76" s="100"/>
      <c r="M76" s="99"/>
      <c r="N76" s="100"/>
      <c r="O76" s="101"/>
      <c r="P76" s="99"/>
      <c r="Q76" s="100"/>
      <c r="R76" s="101"/>
    </row>
    <row r="77" spans="1:18" ht="17.399999999999999" customHeight="1">
      <c r="A77" s="102">
        <v>75</v>
      </c>
      <c r="B77" s="97"/>
      <c r="C77" s="97"/>
      <c r="D77" s="97"/>
      <c r="E77" s="97"/>
      <c r="F77" s="97"/>
      <c r="G77" s="97"/>
      <c r="H77" s="97"/>
      <c r="I77" s="98"/>
      <c r="J77" s="98"/>
      <c r="K77" s="99"/>
      <c r="L77" s="100"/>
      <c r="M77" s="99"/>
      <c r="N77" s="100"/>
      <c r="O77" s="101"/>
      <c r="P77" s="99"/>
      <c r="Q77" s="100"/>
      <c r="R77" s="101"/>
    </row>
    <row r="78" spans="1:18" ht="17.399999999999999" customHeight="1">
      <c r="A78" s="102">
        <v>76</v>
      </c>
      <c r="B78" s="97"/>
      <c r="C78" s="97"/>
      <c r="D78" s="97"/>
      <c r="E78" s="97"/>
      <c r="F78" s="97"/>
      <c r="G78" s="97"/>
      <c r="H78" s="97"/>
      <c r="I78" s="98"/>
      <c r="J78" s="98"/>
      <c r="K78" s="99"/>
      <c r="L78" s="100"/>
      <c r="M78" s="99"/>
      <c r="N78" s="100"/>
      <c r="O78" s="101"/>
      <c r="P78" s="99"/>
      <c r="Q78" s="100"/>
      <c r="R78" s="101"/>
    </row>
    <row r="79" spans="1:18" ht="17.399999999999999" customHeight="1">
      <c r="A79" s="102">
        <v>77</v>
      </c>
      <c r="B79" s="97"/>
      <c r="C79" s="97"/>
      <c r="D79" s="97"/>
      <c r="E79" s="97"/>
      <c r="F79" s="97"/>
      <c r="G79" s="97"/>
      <c r="H79" s="97"/>
      <c r="I79" s="98"/>
      <c r="J79" s="98"/>
      <c r="K79" s="99"/>
      <c r="L79" s="100"/>
      <c r="M79" s="99"/>
      <c r="N79" s="100"/>
      <c r="O79" s="101"/>
      <c r="P79" s="99"/>
      <c r="Q79" s="100"/>
      <c r="R79" s="101"/>
    </row>
    <row r="80" spans="1:18" ht="17.399999999999999" customHeight="1">
      <c r="A80" s="102">
        <v>78</v>
      </c>
      <c r="B80" s="97"/>
      <c r="C80" s="97"/>
      <c r="D80" s="97"/>
      <c r="E80" s="97"/>
      <c r="F80" s="97"/>
      <c r="G80" s="97"/>
      <c r="H80" s="97"/>
      <c r="I80" s="98"/>
      <c r="J80" s="98"/>
      <c r="K80" s="99"/>
      <c r="L80" s="100"/>
      <c r="M80" s="99"/>
      <c r="N80" s="100"/>
      <c r="O80" s="101"/>
      <c r="P80" s="99"/>
      <c r="Q80" s="100"/>
      <c r="R80" s="101"/>
    </row>
    <row r="81" spans="1:18" ht="17.399999999999999" customHeight="1">
      <c r="A81" s="102">
        <v>79</v>
      </c>
      <c r="B81" s="97"/>
      <c r="C81" s="97"/>
      <c r="D81" s="97"/>
      <c r="E81" s="97"/>
      <c r="F81" s="97"/>
      <c r="G81" s="97"/>
      <c r="H81" s="97"/>
      <c r="I81" s="98"/>
      <c r="J81" s="98"/>
      <c r="K81" s="99"/>
      <c r="L81" s="100"/>
      <c r="M81" s="99"/>
      <c r="N81" s="100"/>
      <c r="O81" s="101"/>
      <c r="P81" s="99"/>
      <c r="Q81" s="100"/>
      <c r="R81" s="101"/>
    </row>
    <row r="82" spans="1:18" ht="17.399999999999999" customHeight="1">
      <c r="A82" s="102">
        <v>80</v>
      </c>
      <c r="B82" s="97"/>
      <c r="C82" s="97"/>
      <c r="D82" s="97"/>
      <c r="E82" s="97"/>
      <c r="F82" s="97"/>
      <c r="G82" s="97"/>
      <c r="H82" s="97"/>
      <c r="I82" s="98"/>
      <c r="J82" s="98"/>
      <c r="K82" s="99"/>
      <c r="L82" s="100"/>
      <c r="M82" s="99"/>
      <c r="N82" s="100"/>
      <c r="O82" s="101"/>
      <c r="P82" s="99"/>
      <c r="Q82" s="100"/>
      <c r="R82" s="101"/>
    </row>
    <row r="83" spans="1:18" ht="17.399999999999999" customHeight="1">
      <c r="A83" s="102">
        <v>81</v>
      </c>
      <c r="B83" s="97"/>
      <c r="C83" s="97"/>
      <c r="D83" s="97"/>
      <c r="E83" s="97"/>
      <c r="F83" s="97"/>
      <c r="G83" s="97"/>
      <c r="H83" s="97"/>
      <c r="I83" s="98"/>
      <c r="J83" s="98"/>
      <c r="K83" s="99"/>
      <c r="L83" s="100"/>
      <c r="M83" s="99"/>
      <c r="N83" s="100"/>
      <c r="O83" s="101"/>
      <c r="P83" s="99"/>
      <c r="Q83" s="100"/>
      <c r="R83" s="101"/>
    </row>
    <row r="84" spans="1:18" ht="17.399999999999999" customHeight="1">
      <c r="A84" s="102">
        <v>82</v>
      </c>
      <c r="B84" s="97"/>
      <c r="C84" s="97"/>
      <c r="D84" s="97"/>
      <c r="E84" s="97"/>
      <c r="F84" s="97"/>
      <c r="G84" s="97"/>
      <c r="H84" s="97"/>
      <c r="I84" s="98"/>
      <c r="J84" s="98"/>
      <c r="K84" s="99"/>
      <c r="L84" s="100"/>
      <c r="M84" s="99"/>
      <c r="N84" s="100"/>
      <c r="O84" s="101"/>
      <c r="P84" s="99"/>
      <c r="Q84" s="100"/>
      <c r="R84" s="101"/>
    </row>
    <row r="85" spans="1:18" ht="17.399999999999999" customHeight="1">
      <c r="A85" s="102">
        <v>83</v>
      </c>
      <c r="B85" s="97"/>
      <c r="C85" s="97"/>
      <c r="D85" s="97"/>
      <c r="E85" s="97"/>
      <c r="F85" s="97"/>
      <c r="G85" s="97"/>
      <c r="H85" s="97"/>
      <c r="I85" s="98"/>
      <c r="J85" s="98"/>
      <c r="K85" s="99"/>
      <c r="L85" s="100"/>
      <c r="M85" s="99"/>
      <c r="N85" s="100"/>
      <c r="O85" s="101"/>
      <c r="P85" s="99"/>
      <c r="Q85" s="100"/>
      <c r="R85" s="101"/>
    </row>
    <row r="86" spans="1:18" ht="17.399999999999999" customHeight="1">
      <c r="A86" s="102">
        <v>84</v>
      </c>
      <c r="B86" s="97"/>
      <c r="C86" s="97"/>
      <c r="D86" s="97"/>
      <c r="E86" s="97"/>
      <c r="F86" s="97"/>
      <c r="G86" s="97"/>
      <c r="H86" s="97"/>
      <c r="I86" s="98"/>
      <c r="J86" s="98"/>
      <c r="K86" s="99"/>
      <c r="L86" s="100"/>
      <c r="M86" s="99"/>
      <c r="N86" s="100"/>
      <c r="O86" s="101"/>
      <c r="P86" s="99"/>
      <c r="Q86" s="100"/>
      <c r="R86" s="101"/>
    </row>
    <row r="87" spans="1:18" ht="17.399999999999999" customHeight="1">
      <c r="A87" s="102">
        <v>85</v>
      </c>
      <c r="B87" s="97"/>
      <c r="C87" s="97"/>
      <c r="D87" s="97"/>
      <c r="E87" s="97"/>
      <c r="F87" s="97"/>
      <c r="G87" s="97"/>
      <c r="H87" s="97"/>
      <c r="I87" s="98"/>
      <c r="J87" s="98"/>
      <c r="K87" s="99"/>
      <c r="L87" s="100"/>
      <c r="M87" s="99"/>
      <c r="N87" s="100"/>
      <c r="O87" s="101"/>
      <c r="P87" s="99"/>
      <c r="Q87" s="100"/>
      <c r="R87" s="101"/>
    </row>
    <row r="88" spans="1:18" ht="17.399999999999999" customHeight="1">
      <c r="A88" s="102">
        <v>86</v>
      </c>
      <c r="B88" s="97"/>
      <c r="C88" s="97"/>
      <c r="D88" s="97"/>
      <c r="E88" s="97"/>
      <c r="F88" s="97"/>
      <c r="G88" s="97"/>
      <c r="H88" s="97"/>
      <c r="I88" s="98"/>
      <c r="J88" s="98"/>
      <c r="K88" s="99"/>
      <c r="L88" s="100"/>
      <c r="M88" s="99"/>
      <c r="N88" s="100"/>
      <c r="O88" s="101"/>
      <c r="P88" s="99"/>
      <c r="Q88" s="100"/>
      <c r="R88" s="101"/>
    </row>
    <row r="89" spans="1:18" ht="17.399999999999999" customHeight="1">
      <c r="A89" s="102">
        <v>87</v>
      </c>
      <c r="B89" s="97"/>
      <c r="C89" s="97"/>
      <c r="D89" s="97"/>
      <c r="E89" s="97"/>
      <c r="F89" s="97"/>
      <c r="G89" s="97"/>
      <c r="H89" s="97"/>
      <c r="I89" s="98"/>
      <c r="J89" s="98"/>
      <c r="K89" s="99"/>
      <c r="L89" s="100"/>
      <c r="M89" s="99"/>
      <c r="N89" s="100"/>
      <c r="O89" s="101"/>
      <c r="P89" s="99"/>
      <c r="Q89" s="100"/>
      <c r="R89" s="101"/>
    </row>
    <row r="90" spans="1:18" ht="17.399999999999999" customHeight="1">
      <c r="A90" s="102">
        <v>88</v>
      </c>
      <c r="B90" s="97"/>
      <c r="C90" s="97"/>
      <c r="D90" s="97"/>
      <c r="E90" s="97"/>
      <c r="F90" s="97"/>
      <c r="G90" s="97"/>
      <c r="H90" s="97"/>
      <c r="I90" s="98"/>
      <c r="J90" s="98"/>
      <c r="K90" s="99"/>
      <c r="L90" s="100"/>
      <c r="M90" s="99"/>
      <c r="N90" s="100"/>
      <c r="O90" s="101"/>
      <c r="P90" s="99"/>
      <c r="Q90" s="100"/>
      <c r="R90" s="101"/>
    </row>
    <row r="91" spans="1:18" ht="17.399999999999999" customHeight="1">
      <c r="A91" s="102">
        <v>89</v>
      </c>
      <c r="B91" s="97"/>
      <c r="C91" s="97"/>
      <c r="D91" s="97"/>
      <c r="E91" s="97"/>
      <c r="F91" s="97"/>
      <c r="G91" s="97"/>
      <c r="H91" s="97"/>
      <c r="I91" s="98"/>
      <c r="J91" s="98"/>
      <c r="K91" s="99"/>
      <c r="L91" s="100"/>
      <c r="M91" s="99"/>
      <c r="N91" s="100"/>
      <c r="O91" s="101"/>
      <c r="P91" s="99"/>
      <c r="Q91" s="100"/>
      <c r="R91" s="101"/>
    </row>
    <row r="92" spans="1:18" ht="17.399999999999999" customHeight="1">
      <c r="A92" s="102">
        <v>90</v>
      </c>
      <c r="B92" s="97"/>
      <c r="C92" s="97"/>
      <c r="D92" s="97"/>
      <c r="E92" s="97"/>
      <c r="F92" s="97"/>
      <c r="G92" s="97"/>
      <c r="H92" s="97"/>
      <c r="I92" s="98"/>
      <c r="J92" s="98"/>
      <c r="K92" s="99"/>
      <c r="L92" s="100"/>
      <c r="M92" s="99"/>
      <c r="N92" s="100"/>
      <c r="O92" s="101"/>
      <c r="P92" s="99"/>
      <c r="Q92" s="100"/>
      <c r="R92" s="101"/>
    </row>
    <row r="93" spans="1:18" ht="17.399999999999999" customHeight="1">
      <c r="A93" s="102">
        <v>91</v>
      </c>
      <c r="B93" s="97"/>
      <c r="C93" s="97"/>
      <c r="D93" s="97"/>
      <c r="E93" s="97"/>
      <c r="F93" s="97"/>
      <c r="G93" s="97"/>
      <c r="H93" s="97"/>
      <c r="I93" s="98"/>
      <c r="J93" s="98"/>
      <c r="K93" s="99"/>
      <c r="L93" s="100"/>
      <c r="M93" s="99"/>
      <c r="N93" s="100"/>
      <c r="O93" s="101"/>
      <c r="P93" s="99"/>
      <c r="Q93" s="100"/>
      <c r="R93" s="101"/>
    </row>
    <row r="94" spans="1:18" ht="17.399999999999999" customHeight="1">
      <c r="A94" s="102">
        <v>92</v>
      </c>
      <c r="B94" s="97"/>
      <c r="C94" s="97"/>
      <c r="D94" s="97"/>
      <c r="E94" s="97"/>
      <c r="F94" s="97"/>
      <c r="G94" s="97"/>
      <c r="H94" s="97"/>
      <c r="I94" s="98"/>
      <c r="J94" s="98"/>
      <c r="K94" s="99"/>
      <c r="L94" s="100"/>
      <c r="M94" s="99"/>
      <c r="N94" s="100"/>
      <c r="O94" s="101"/>
      <c r="P94" s="99"/>
      <c r="Q94" s="100"/>
      <c r="R94" s="101"/>
    </row>
    <row r="95" spans="1:18" ht="17.399999999999999" customHeight="1">
      <c r="A95" s="102">
        <v>93</v>
      </c>
      <c r="B95" s="97"/>
      <c r="C95" s="97"/>
      <c r="D95" s="97"/>
      <c r="E95" s="97"/>
      <c r="F95" s="97"/>
      <c r="G95" s="97"/>
      <c r="H95" s="97"/>
      <c r="I95" s="98"/>
      <c r="J95" s="98"/>
      <c r="K95" s="99"/>
      <c r="L95" s="100"/>
      <c r="M95" s="99"/>
      <c r="N95" s="100"/>
      <c r="O95" s="101"/>
      <c r="P95" s="99"/>
      <c r="Q95" s="100"/>
      <c r="R95" s="101"/>
    </row>
    <row r="96" spans="1:18" ht="17.399999999999999" customHeight="1">
      <c r="A96" s="102">
        <v>94</v>
      </c>
      <c r="B96" s="97"/>
      <c r="C96" s="97"/>
      <c r="D96" s="97"/>
      <c r="E96" s="97"/>
      <c r="F96" s="97"/>
      <c r="G96" s="97"/>
      <c r="H96" s="97"/>
      <c r="I96" s="98"/>
      <c r="J96" s="98"/>
      <c r="K96" s="99"/>
      <c r="L96" s="100"/>
      <c r="M96" s="99"/>
      <c r="N96" s="100"/>
      <c r="O96" s="101"/>
      <c r="P96" s="99"/>
      <c r="Q96" s="100"/>
      <c r="R96" s="101"/>
    </row>
    <row r="97" spans="1:18" ht="17.399999999999999" customHeight="1">
      <c r="A97" s="102">
        <v>95</v>
      </c>
      <c r="B97" s="97"/>
      <c r="C97" s="97"/>
      <c r="D97" s="97"/>
      <c r="E97" s="97"/>
      <c r="F97" s="97"/>
      <c r="G97" s="97"/>
      <c r="H97" s="97"/>
      <c r="I97" s="98"/>
      <c r="J97" s="98"/>
      <c r="K97" s="99"/>
      <c r="L97" s="100"/>
      <c r="M97" s="99"/>
      <c r="N97" s="100"/>
      <c r="O97" s="101"/>
      <c r="P97" s="99"/>
      <c r="Q97" s="100"/>
      <c r="R97" s="101"/>
    </row>
    <row r="98" spans="1:18" ht="17.399999999999999" customHeight="1">
      <c r="A98" s="102">
        <v>96</v>
      </c>
      <c r="B98" s="97"/>
      <c r="C98" s="97"/>
      <c r="D98" s="97"/>
      <c r="E98" s="97"/>
      <c r="F98" s="97"/>
      <c r="G98" s="97"/>
      <c r="H98" s="97"/>
      <c r="I98" s="98"/>
      <c r="J98" s="98"/>
      <c r="K98" s="99"/>
      <c r="L98" s="100"/>
      <c r="M98" s="99"/>
      <c r="N98" s="100"/>
      <c r="O98" s="101"/>
      <c r="P98" s="99"/>
      <c r="Q98" s="100"/>
      <c r="R98" s="101"/>
    </row>
    <row r="99" spans="1:18" ht="17.399999999999999" customHeight="1">
      <c r="A99" s="102">
        <v>97</v>
      </c>
      <c r="B99" s="97"/>
      <c r="C99" s="97"/>
      <c r="D99" s="97"/>
      <c r="E99" s="97"/>
      <c r="F99" s="97"/>
      <c r="G99" s="97"/>
      <c r="H99" s="97"/>
      <c r="I99" s="98"/>
      <c r="J99" s="98"/>
      <c r="K99" s="99"/>
      <c r="L99" s="100"/>
      <c r="M99" s="99"/>
      <c r="N99" s="100"/>
      <c r="O99" s="101"/>
      <c r="P99" s="99"/>
      <c r="Q99" s="100"/>
      <c r="R99" s="101"/>
    </row>
    <row r="100" spans="1:18" ht="17.399999999999999" customHeight="1">
      <c r="A100" s="102">
        <v>98</v>
      </c>
      <c r="B100" s="97"/>
      <c r="C100" s="97"/>
      <c r="D100" s="97"/>
      <c r="E100" s="97"/>
      <c r="F100" s="97"/>
      <c r="G100" s="97"/>
      <c r="H100" s="97"/>
      <c r="I100" s="98"/>
      <c r="J100" s="98"/>
      <c r="K100" s="99"/>
      <c r="L100" s="100"/>
      <c r="M100" s="99"/>
      <c r="N100" s="100"/>
      <c r="O100" s="101"/>
      <c r="P100" s="99"/>
      <c r="Q100" s="100"/>
      <c r="R100" s="101"/>
    </row>
    <row r="101" spans="1:18" ht="17.399999999999999" customHeight="1">
      <c r="A101" s="102">
        <v>99</v>
      </c>
      <c r="B101" s="97"/>
      <c r="C101" s="97"/>
      <c r="D101" s="97"/>
      <c r="E101" s="97"/>
      <c r="F101" s="97"/>
      <c r="G101" s="97"/>
      <c r="H101" s="97"/>
      <c r="I101" s="98"/>
      <c r="J101" s="98"/>
      <c r="K101" s="99"/>
      <c r="L101" s="100"/>
      <c r="M101" s="99"/>
      <c r="N101" s="100"/>
      <c r="O101" s="101"/>
      <c r="P101" s="99"/>
      <c r="Q101" s="100"/>
      <c r="R101" s="101"/>
    </row>
    <row r="102" spans="1:18" ht="17.399999999999999" customHeight="1">
      <c r="A102" s="102">
        <v>100</v>
      </c>
      <c r="B102" s="97"/>
      <c r="C102" s="97"/>
      <c r="D102" s="97"/>
      <c r="E102" s="97"/>
      <c r="F102" s="97"/>
      <c r="G102" s="97"/>
      <c r="H102" s="97"/>
      <c r="I102" s="98"/>
      <c r="J102" s="98"/>
      <c r="K102" s="99"/>
      <c r="L102" s="100"/>
      <c r="M102" s="99"/>
      <c r="N102" s="100"/>
      <c r="O102" s="101"/>
      <c r="P102" s="99"/>
      <c r="Q102" s="100"/>
      <c r="R102" s="101"/>
    </row>
  </sheetData>
  <sheetProtection formatCells="0" formatColumns="0" formatRows="0" insertColumns="0" deleteColumns="0" deleteRows="0"/>
  <sortState xmlns:xlrd2="http://schemas.microsoft.com/office/spreadsheetml/2017/richdata2" ref="B3:R75">
    <sortCondition ref="H3:H75"/>
  </sortState>
  <mergeCells count="1">
    <mergeCell ref="A1:R1"/>
  </mergeCells>
  <phoneticPr fontId="2"/>
  <conditionalFormatting sqref="B41:R102 C40 G40 J40 M40:R40">
    <cfRule type="cellIs" dxfId="393" priority="29" operator="equal">
      <formula>""</formula>
    </cfRule>
  </conditionalFormatting>
  <conditionalFormatting sqref="L14:R14 P3:P13 B3:K14 L3:M13">
    <cfRule type="cellIs" dxfId="392" priority="28" operator="equal">
      <formula>""</formula>
    </cfRule>
  </conditionalFormatting>
  <conditionalFormatting sqref="R3:R13">
    <cfRule type="cellIs" dxfId="391" priority="24" operator="equal">
      <formula>""</formula>
    </cfRule>
  </conditionalFormatting>
  <conditionalFormatting sqref="N3:N13">
    <cfRule type="cellIs" dxfId="390" priority="27" operator="equal">
      <formula>""</formula>
    </cfRule>
  </conditionalFormatting>
  <conditionalFormatting sqref="O3:O13">
    <cfRule type="cellIs" dxfId="389" priority="26" operator="equal">
      <formula>""</formula>
    </cfRule>
  </conditionalFormatting>
  <conditionalFormatting sqref="Q3:Q13">
    <cfRule type="cellIs" dxfId="388" priority="25" operator="equal">
      <formula>""</formula>
    </cfRule>
  </conditionalFormatting>
  <conditionalFormatting sqref="J15:R15 Q16:R21">
    <cfRule type="cellIs" dxfId="387" priority="23" operator="equal">
      <formula>""</formula>
    </cfRule>
  </conditionalFormatting>
  <conditionalFormatting sqref="I15">
    <cfRule type="cellIs" dxfId="386" priority="22" operator="equal">
      <formula>""</formula>
    </cfRule>
  </conditionalFormatting>
  <conditionalFormatting sqref="B15:H15">
    <cfRule type="cellIs" dxfId="385" priority="21" operator="equal">
      <formula>""</formula>
    </cfRule>
  </conditionalFormatting>
  <conditionalFormatting sqref="P16:P21 I16:M21">
    <cfRule type="cellIs" dxfId="384" priority="20" operator="equal">
      <formula>""</formula>
    </cfRule>
  </conditionalFormatting>
  <conditionalFormatting sqref="N16:N21">
    <cfRule type="cellIs" dxfId="383" priority="19" operator="equal">
      <formula>""</formula>
    </cfRule>
  </conditionalFormatting>
  <conditionalFormatting sqref="O16:O21">
    <cfRule type="cellIs" dxfId="382" priority="18" operator="equal">
      <formula>""</formula>
    </cfRule>
  </conditionalFormatting>
  <conditionalFormatting sqref="B16:H21">
    <cfRule type="cellIs" dxfId="381" priority="17" operator="equal">
      <formula>""</formula>
    </cfRule>
  </conditionalFormatting>
  <conditionalFormatting sqref="L21:P21">
    <cfRule type="cellIs" dxfId="380" priority="16" operator="equal">
      <formula>""</formula>
    </cfRule>
  </conditionalFormatting>
  <conditionalFormatting sqref="I21:K21">
    <cfRule type="cellIs" dxfId="379" priority="15" operator="equal">
      <formula>""</formula>
    </cfRule>
  </conditionalFormatting>
  <conditionalFormatting sqref="B21:H21">
    <cfRule type="cellIs" dxfId="378" priority="14" operator="equal">
      <formula>""</formula>
    </cfRule>
  </conditionalFormatting>
  <conditionalFormatting sqref="P22:P26 B22:M26">
    <cfRule type="cellIs" dxfId="377" priority="13" operator="equal">
      <formula>""</formula>
    </cfRule>
  </conditionalFormatting>
  <conditionalFormatting sqref="R22:R26">
    <cfRule type="cellIs" dxfId="376" priority="9" operator="equal">
      <formula>""</formula>
    </cfRule>
  </conditionalFormatting>
  <conditionalFormatting sqref="N22:N26">
    <cfRule type="cellIs" dxfId="375" priority="12" operator="equal">
      <formula>""</formula>
    </cfRule>
  </conditionalFormatting>
  <conditionalFormatting sqref="O22:O26">
    <cfRule type="cellIs" dxfId="374" priority="11" operator="equal">
      <formula>""</formula>
    </cfRule>
  </conditionalFormatting>
  <conditionalFormatting sqref="Q22:Q26">
    <cfRule type="cellIs" dxfId="373" priority="10" operator="equal">
      <formula>""</formula>
    </cfRule>
  </conditionalFormatting>
  <conditionalFormatting sqref="L27:M39 P27:P39 B27:G32 I27:K32 B33:K39 D40">
    <cfRule type="cellIs" dxfId="372" priority="8" operator="equal">
      <formula>""</formula>
    </cfRule>
  </conditionalFormatting>
  <conditionalFormatting sqref="R27:R39">
    <cfRule type="cellIs" dxfId="371" priority="4" operator="equal">
      <formula>""</formula>
    </cfRule>
  </conditionalFormatting>
  <conditionalFormatting sqref="N27:N39">
    <cfRule type="cellIs" dxfId="370" priority="7" operator="equal">
      <formula>""</formula>
    </cfRule>
  </conditionalFormatting>
  <conditionalFormatting sqref="O27:O39">
    <cfRule type="cellIs" dxfId="369" priority="6" operator="equal">
      <formula>""</formula>
    </cfRule>
  </conditionalFormatting>
  <conditionalFormatting sqref="Q27:Q39">
    <cfRule type="cellIs" dxfId="368" priority="5" operator="equal">
      <formula>""</formula>
    </cfRule>
  </conditionalFormatting>
  <conditionalFormatting sqref="H27:H32">
    <cfRule type="cellIs" dxfId="367" priority="3" operator="equal">
      <formula>""</formula>
    </cfRule>
  </conditionalFormatting>
  <conditionalFormatting sqref="H40:I40">
    <cfRule type="cellIs" dxfId="366" priority="2" operator="equal">
      <formula>""</formula>
    </cfRule>
  </conditionalFormatting>
  <conditionalFormatting sqref="K40:L40">
    <cfRule type="cellIs" dxfId="365" priority="1" operator="equal">
      <formula>""</formula>
    </cfRule>
  </conditionalFormatting>
  <dataValidations count="1">
    <dataValidation imeMode="halfKatakana" allowBlank="1" showInputMessage="1" showErrorMessage="1" sqref="F3:F40" xr:uid="{00000000-0002-0000-0100-000000000000}"/>
  </dataValidations>
  <printOptions horizontalCentered="1"/>
  <pageMargins left="0.70866141732283472" right="0.70866141732283472" top="0.35433070866141736" bottom="0" header="0.31496062992125984" footer="0.31496062992125984"/>
  <pageSetup paperSize="9" scale="8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9"/>
  <sheetViews>
    <sheetView tabSelected="1" view="pageBreakPreview" topLeftCell="A19" zoomScaleNormal="100" zoomScaleSheetLayoutView="100" workbookViewId="0">
      <selection activeCell="I30" sqref="I30"/>
    </sheetView>
  </sheetViews>
  <sheetFormatPr defaultColWidth="9" defaultRowHeight="13.2"/>
  <cols>
    <col min="1" max="1" width="10" style="32" customWidth="1"/>
    <col min="2" max="2" width="4.33203125" style="28" customWidth="1"/>
    <col min="3" max="3" width="0.44140625" style="28" customWidth="1"/>
    <col min="4" max="4" width="8.44140625" style="28" bestFit="1" customWidth="1"/>
    <col min="5" max="5" width="14.77734375" style="29" customWidth="1"/>
    <col min="6" max="6" width="13.109375" style="63" customWidth="1"/>
    <col min="7" max="7" width="12.77734375" style="29" customWidth="1"/>
    <col min="8" max="8" width="5.21875" style="61" customWidth="1"/>
    <col min="9" max="9" width="12.44140625" style="68" customWidth="1"/>
    <col min="10" max="10" width="0.44140625" style="31" customWidth="1"/>
    <col min="11" max="11" width="5.6640625" style="28" customWidth="1"/>
    <col min="12" max="12" width="9" style="32"/>
    <col min="13" max="13" width="2.33203125" style="32" customWidth="1"/>
    <col min="14" max="14" width="3.44140625" style="41" bestFit="1" customWidth="1"/>
    <col min="15" max="15" width="5.44140625" style="41" bestFit="1" customWidth="1"/>
    <col min="16" max="16" width="11.6640625" style="41" bestFit="1" customWidth="1"/>
    <col min="17" max="17" width="5.44140625" style="41" bestFit="1" customWidth="1"/>
    <col min="18" max="19" width="9" style="41"/>
    <col min="20" max="20" width="12.77734375" style="41" bestFit="1" customWidth="1"/>
    <col min="21" max="21" width="12.77734375" style="41" customWidth="1"/>
    <col min="22" max="24" width="9" style="41"/>
    <col min="25" max="16384" width="9" style="32"/>
  </cols>
  <sheetData>
    <row r="1" spans="1:24" ht="20.25" customHeight="1">
      <c r="A1" s="27" t="s">
        <v>34</v>
      </c>
    </row>
    <row r="2" spans="1:24" ht="20.25" customHeight="1">
      <c r="N2" s="162" t="s">
        <v>48</v>
      </c>
      <c r="O2" s="163" t="s">
        <v>55</v>
      </c>
      <c r="P2" s="162" t="s">
        <v>41</v>
      </c>
      <c r="Q2" s="162" t="s">
        <v>49</v>
      </c>
      <c r="R2" s="162" t="s">
        <v>42</v>
      </c>
      <c r="S2" s="162" t="s">
        <v>11</v>
      </c>
      <c r="T2" s="162" t="s">
        <v>43</v>
      </c>
      <c r="U2" s="162" t="s">
        <v>380</v>
      </c>
      <c r="V2" s="162" t="s">
        <v>379</v>
      </c>
      <c r="W2" s="162" t="s">
        <v>44</v>
      </c>
      <c r="X2" s="162" t="s">
        <v>45</v>
      </c>
    </row>
    <row r="3" spans="1:24" ht="20.25" customHeight="1">
      <c r="A3" s="32" t="s">
        <v>6</v>
      </c>
      <c r="B3" s="29" t="s">
        <v>7</v>
      </c>
      <c r="C3" s="29"/>
      <c r="D3" s="28" t="s">
        <v>8</v>
      </c>
      <c r="E3" s="29" t="s">
        <v>9</v>
      </c>
      <c r="G3" s="29" t="s">
        <v>10</v>
      </c>
      <c r="H3" s="61" t="s">
        <v>11</v>
      </c>
      <c r="I3" s="68" t="s">
        <v>12</v>
      </c>
      <c r="K3" s="28" t="s">
        <v>13</v>
      </c>
      <c r="N3" s="164">
        <v>1</v>
      </c>
      <c r="O3" s="73">
        <v>118</v>
      </c>
      <c r="P3" s="75" t="s">
        <v>156</v>
      </c>
      <c r="Q3" s="76" t="s">
        <v>353</v>
      </c>
      <c r="R3" s="41" t="s">
        <v>350</v>
      </c>
      <c r="S3" s="41">
        <v>3</v>
      </c>
      <c r="T3" s="74" t="s">
        <v>150</v>
      </c>
      <c r="U3" s="74">
        <v>1</v>
      </c>
      <c r="V3" s="41">
        <v>2</v>
      </c>
      <c r="W3" s="41" t="s">
        <v>70</v>
      </c>
    </row>
    <row r="4" spans="1:24" ht="20.25" customHeight="1">
      <c r="A4" s="32" t="s">
        <v>488</v>
      </c>
      <c r="B4" s="28">
        <v>1</v>
      </c>
      <c r="C4" s="31"/>
      <c r="D4" s="59"/>
      <c r="E4" s="60"/>
      <c r="F4" s="64"/>
      <c r="G4" s="60"/>
      <c r="H4" s="62"/>
      <c r="I4" s="227"/>
      <c r="K4" s="36"/>
      <c r="N4" s="47">
        <v>2</v>
      </c>
      <c r="O4" s="73">
        <v>425</v>
      </c>
      <c r="P4" s="75" t="s">
        <v>201</v>
      </c>
      <c r="Q4" s="76" t="s">
        <v>375</v>
      </c>
      <c r="R4" s="41" t="s">
        <v>279</v>
      </c>
      <c r="S4" s="41">
        <v>4</v>
      </c>
      <c r="T4" s="74" t="s">
        <v>150</v>
      </c>
      <c r="U4" s="74">
        <v>1</v>
      </c>
      <c r="V4" s="41">
        <v>3</v>
      </c>
      <c r="W4" s="41" t="s">
        <v>70</v>
      </c>
      <c r="X4" s="41" t="s">
        <v>376</v>
      </c>
    </row>
    <row r="5" spans="1:24" ht="20.25" customHeight="1">
      <c r="A5" s="87"/>
      <c r="B5" s="28">
        <v>2</v>
      </c>
      <c r="C5" s="47"/>
      <c r="D5" s="73">
        <v>118</v>
      </c>
      <c r="E5" s="74" t="s">
        <v>156</v>
      </c>
      <c r="F5" s="74" t="s">
        <v>353</v>
      </c>
      <c r="G5" s="149" t="s">
        <v>350</v>
      </c>
      <c r="H5" s="76">
        <v>3</v>
      </c>
      <c r="I5" s="226">
        <v>17.87</v>
      </c>
      <c r="K5" s="36">
        <v>2</v>
      </c>
      <c r="N5" s="47">
        <v>3</v>
      </c>
      <c r="O5" s="73">
        <v>391</v>
      </c>
      <c r="P5" s="75" t="s">
        <v>227</v>
      </c>
      <c r="Q5" s="76" t="s">
        <v>371</v>
      </c>
      <c r="R5" s="41" t="s">
        <v>280</v>
      </c>
      <c r="S5" s="41">
        <v>4</v>
      </c>
      <c r="T5" s="74" t="s">
        <v>150</v>
      </c>
      <c r="U5" s="74">
        <v>1</v>
      </c>
      <c r="V5" s="41">
        <v>4</v>
      </c>
      <c r="W5" s="41" t="s">
        <v>70</v>
      </c>
      <c r="X5" s="41" t="s">
        <v>372</v>
      </c>
    </row>
    <row r="6" spans="1:24" ht="20.25" customHeight="1">
      <c r="B6" s="28">
        <v>3</v>
      </c>
      <c r="C6" s="47"/>
      <c r="D6" s="73">
        <v>425</v>
      </c>
      <c r="E6" s="77" t="s">
        <v>201</v>
      </c>
      <c r="F6" s="74" t="s">
        <v>375</v>
      </c>
      <c r="G6" s="149" t="s">
        <v>279</v>
      </c>
      <c r="H6" s="76">
        <v>4</v>
      </c>
      <c r="I6" s="226">
        <v>18.82</v>
      </c>
      <c r="K6" s="36">
        <v>5</v>
      </c>
      <c r="N6" s="47">
        <v>4</v>
      </c>
      <c r="O6" s="73">
        <v>429</v>
      </c>
      <c r="P6" s="75" t="s">
        <v>193</v>
      </c>
      <c r="Q6" s="76" t="s">
        <v>373</v>
      </c>
      <c r="R6" s="41" t="s">
        <v>279</v>
      </c>
      <c r="S6" s="41">
        <v>4</v>
      </c>
      <c r="T6" s="74" t="s">
        <v>150</v>
      </c>
      <c r="U6" s="74">
        <v>1</v>
      </c>
      <c r="V6" s="41">
        <v>5</v>
      </c>
      <c r="W6" s="41" t="s">
        <v>70</v>
      </c>
      <c r="X6" s="41" t="s">
        <v>374</v>
      </c>
    </row>
    <row r="7" spans="1:24" ht="20.25" customHeight="1">
      <c r="B7" s="28">
        <v>4</v>
      </c>
      <c r="C7" s="47"/>
      <c r="D7" s="73">
        <v>391</v>
      </c>
      <c r="E7" s="74" t="s">
        <v>227</v>
      </c>
      <c r="F7" s="74" t="s">
        <v>371</v>
      </c>
      <c r="G7" s="149" t="s">
        <v>280</v>
      </c>
      <c r="H7" s="76">
        <v>4</v>
      </c>
      <c r="I7" s="226">
        <v>18.66</v>
      </c>
      <c r="K7" s="36">
        <v>4</v>
      </c>
      <c r="N7" s="47">
        <v>5</v>
      </c>
      <c r="O7" s="165">
        <v>433</v>
      </c>
      <c r="P7" s="165" t="s">
        <v>190</v>
      </c>
      <c r="Q7" s="165" t="s">
        <v>381</v>
      </c>
      <c r="R7" s="165" t="s">
        <v>279</v>
      </c>
      <c r="S7" s="166">
        <v>3</v>
      </c>
      <c r="T7" s="165" t="s">
        <v>150</v>
      </c>
      <c r="U7" s="165">
        <v>1</v>
      </c>
      <c r="V7" s="167">
        <v>6</v>
      </c>
      <c r="W7" s="167" t="s">
        <v>70</v>
      </c>
      <c r="X7" s="167" t="s">
        <v>351</v>
      </c>
    </row>
    <row r="8" spans="1:24" ht="20.25" customHeight="1">
      <c r="B8" s="28">
        <v>5</v>
      </c>
      <c r="C8" s="47"/>
      <c r="D8" s="73">
        <v>429</v>
      </c>
      <c r="E8" s="74" t="s">
        <v>193</v>
      </c>
      <c r="F8" s="74" t="s">
        <v>373</v>
      </c>
      <c r="G8" s="149" t="s">
        <v>279</v>
      </c>
      <c r="H8" s="76">
        <v>4</v>
      </c>
      <c r="I8" s="226">
        <v>18</v>
      </c>
      <c r="K8" s="36">
        <v>3</v>
      </c>
      <c r="N8" s="47">
        <v>6</v>
      </c>
      <c r="O8" s="73">
        <v>119</v>
      </c>
      <c r="P8" s="75" t="s">
        <v>154</v>
      </c>
      <c r="Q8" s="76" t="s">
        <v>354</v>
      </c>
      <c r="R8" s="41" t="s">
        <v>350</v>
      </c>
      <c r="S8" s="41">
        <v>3</v>
      </c>
      <c r="T8" s="74" t="s">
        <v>150</v>
      </c>
      <c r="U8" s="74">
        <v>1</v>
      </c>
      <c r="V8" s="41">
        <v>7</v>
      </c>
      <c r="W8" s="41" t="s">
        <v>70</v>
      </c>
    </row>
    <row r="9" spans="1:24" ht="20.25" customHeight="1">
      <c r="B9" s="28">
        <v>6</v>
      </c>
      <c r="C9" s="47"/>
      <c r="D9" s="73">
        <v>433</v>
      </c>
      <c r="E9" s="74" t="s">
        <v>190</v>
      </c>
      <c r="F9" s="74" t="s">
        <v>352</v>
      </c>
      <c r="G9" s="149" t="s">
        <v>279</v>
      </c>
      <c r="H9" s="76">
        <v>3</v>
      </c>
      <c r="I9" s="226" t="s">
        <v>487</v>
      </c>
      <c r="K9" s="37"/>
      <c r="N9" s="47">
        <v>7</v>
      </c>
      <c r="O9" s="73">
        <v>128</v>
      </c>
      <c r="P9" s="75" t="s">
        <v>152</v>
      </c>
      <c r="Q9" s="76" t="s">
        <v>355</v>
      </c>
      <c r="R9" s="41" t="s">
        <v>350</v>
      </c>
      <c r="S9" s="41">
        <v>3</v>
      </c>
      <c r="T9" s="74" t="s">
        <v>150</v>
      </c>
      <c r="U9" s="74">
        <v>2</v>
      </c>
      <c r="V9" s="41">
        <v>2</v>
      </c>
      <c r="W9" s="41" t="s">
        <v>70</v>
      </c>
    </row>
    <row r="10" spans="1:24" ht="20.25" customHeight="1">
      <c r="B10" s="28">
        <v>7</v>
      </c>
      <c r="C10" s="47"/>
      <c r="D10" s="73">
        <v>119</v>
      </c>
      <c r="E10" s="74" t="s">
        <v>154</v>
      </c>
      <c r="F10" s="74" t="s">
        <v>354</v>
      </c>
      <c r="G10" s="149" t="s">
        <v>350</v>
      </c>
      <c r="H10" s="76">
        <v>3</v>
      </c>
      <c r="I10" s="226">
        <v>17.649999999999999</v>
      </c>
      <c r="K10" s="37">
        <v>1</v>
      </c>
      <c r="N10" s="47">
        <v>8</v>
      </c>
      <c r="O10" s="73">
        <v>1302</v>
      </c>
      <c r="P10" s="75" t="s">
        <v>104</v>
      </c>
      <c r="Q10" s="76" t="s">
        <v>369</v>
      </c>
      <c r="R10" s="41" t="s">
        <v>277</v>
      </c>
      <c r="S10" s="41">
        <v>4</v>
      </c>
      <c r="T10" s="74" t="s">
        <v>67</v>
      </c>
      <c r="U10" s="74">
        <v>2</v>
      </c>
      <c r="V10" s="41">
        <v>3</v>
      </c>
      <c r="W10" s="41" t="s">
        <v>70</v>
      </c>
      <c r="X10" s="41" t="s">
        <v>370</v>
      </c>
    </row>
    <row r="11" spans="1:24" ht="20.25" customHeight="1">
      <c r="B11" s="28">
        <v>8</v>
      </c>
      <c r="D11" s="73"/>
      <c r="E11" s="74"/>
      <c r="F11" s="74"/>
      <c r="G11" s="168"/>
      <c r="H11" s="76"/>
      <c r="I11" s="226"/>
      <c r="K11" s="37"/>
      <c r="N11" s="47">
        <v>9</v>
      </c>
      <c r="O11" s="73">
        <v>731</v>
      </c>
      <c r="P11" s="75" t="s">
        <v>107</v>
      </c>
      <c r="Q11" s="76" t="s">
        <v>363</v>
      </c>
      <c r="R11" s="41" t="s">
        <v>277</v>
      </c>
      <c r="S11" s="41">
        <v>4</v>
      </c>
      <c r="T11" s="74" t="s">
        <v>67</v>
      </c>
      <c r="U11" s="74">
        <v>2</v>
      </c>
      <c r="V11" s="41">
        <v>4</v>
      </c>
      <c r="W11" s="41" t="s">
        <v>70</v>
      </c>
      <c r="X11" s="41" t="s">
        <v>364</v>
      </c>
    </row>
    <row r="12" spans="1:24" ht="20.25" customHeight="1">
      <c r="D12" s="38"/>
      <c r="E12" s="39"/>
      <c r="F12" s="66"/>
      <c r="G12" s="39"/>
      <c r="H12" s="40"/>
      <c r="N12" s="47">
        <v>10</v>
      </c>
      <c r="O12" s="73">
        <v>1111</v>
      </c>
      <c r="P12" s="75" t="s">
        <v>98</v>
      </c>
      <c r="Q12" s="76" t="s">
        <v>365</v>
      </c>
      <c r="R12" s="41" t="s">
        <v>277</v>
      </c>
      <c r="S12" s="41">
        <v>4</v>
      </c>
      <c r="T12" s="74" t="s">
        <v>67</v>
      </c>
      <c r="U12" s="74">
        <v>2</v>
      </c>
      <c r="V12" s="41">
        <v>5</v>
      </c>
      <c r="W12" s="41" t="s">
        <v>70</v>
      </c>
      <c r="X12" s="41" t="s">
        <v>366</v>
      </c>
    </row>
    <row r="13" spans="1:24" ht="20.25" customHeight="1">
      <c r="A13" s="32" t="s">
        <v>15</v>
      </c>
      <c r="B13" s="29" t="s">
        <v>7</v>
      </c>
      <c r="C13" s="29"/>
      <c r="D13" s="28" t="s">
        <v>8</v>
      </c>
      <c r="E13" s="29" t="s">
        <v>9</v>
      </c>
      <c r="G13" s="29" t="s">
        <v>10</v>
      </c>
      <c r="H13" s="61" t="s">
        <v>11</v>
      </c>
      <c r="I13" s="68" t="s">
        <v>12</v>
      </c>
      <c r="K13" s="28" t="s">
        <v>13</v>
      </c>
      <c r="N13" s="47">
        <v>11</v>
      </c>
      <c r="O13" s="73">
        <v>426</v>
      </c>
      <c r="P13" s="75" t="s">
        <v>198</v>
      </c>
      <c r="Q13" s="76" t="s">
        <v>367</v>
      </c>
      <c r="R13" s="41" t="s">
        <v>279</v>
      </c>
      <c r="S13" s="41">
        <v>4</v>
      </c>
      <c r="T13" s="74" t="s">
        <v>150</v>
      </c>
      <c r="U13" s="74">
        <v>2</v>
      </c>
      <c r="V13" s="41">
        <v>6</v>
      </c>
      <c r="W13" s="41" t="s">
        <v>70</v>
      </c>
      <c r="X13" s="41" t="s">
        <v>368</v>
      </c>
    </row>
    <row r="14" spans="1:24" ht="20.25" customHeight="1">
      <c r="A14" s="32" t="s">
        <v>489</v>
      </c>
      <c r="B14" s="28">
        <v>1</v>
      </c>
      <c r="D14" s="33"/>
      <c r="E14" s="34"/>
      <c r="F14" s="67"/>
      <c r="G14" s="34"/>
      <c r="H14" s="35"/>
      <c r="I14" s="227"/>
      <c r="K14" s="36"/>
      <c r="N14" s="47">
        <v>12</v>
      </c>
      <c r="O14" s="73">
        <v>129</v>
      </c>
      <c r="P14" s="75" t="s">
        <v>149</v>
      </c>
      <c r="Q14" s="76" t="s">
        <v>356</v>
      </c>
      <c r="R14" s="41" t="s">
        <v>350</v>
      </c>
      <c r="S14" s="41">
        <v>3</v>
      </c>
      <c r="T14" s="74" t="s">
        <v>150</v>
      </c>
      <c r="U14" s="74">
        <v>2</v>
      </c>
      <c r="V14" s="41">
        <v>7</v>
      </c>
      <c r="W14" s="41" t="s">
        <v>70</v>
      </c>
    </row>
    <row r="15" spans="1:24" ht="20.25" customHeight="1">
      <c r="A15" s="61"/>
      <c r="B15" s="28">
        <v>2</v>
      </c>
      <c r="C15" s="47"/>
      <c r="D15" s="73">
        <v>128</v>
      </c>
      <c r="E15" s="74" t="s">
        <v>152</v>
      </c>
      <c r="F15" s="74" t="s">
        <v>355</v>
      </c>
      <c r="G15" s="149" t="s">
        <v>350</v>
      </c>
      <c r="H15" s="76">
        <v>3</v>
      </c>
      <c r="I15" s="226">
        <v>17.72</v>
      </c>
      <c r="K15" s="36">
        <v>6</v>
      </c>
      <c r="N15" s="47">
        <v>13</v>
      </c>
      <c r="T15" s="74" t="s">
        <v>150</v>
      </c>
      <c r="U15" s="74">
        <v>3</v>
      </c>
      <c r="V15" s="41">
        <v>2</v>
      </c>
      <c r="W15" s="41" t="s">
        <v>70</v>
      </c>
    </row>
    <row r="16" spans="1:24" ht="20.25" customHeight="1">
      <c r="B16" s="28">
        <v>3</v>
      </c>
      <c r="C16" s="47"/>
      <c r="D16" s="73">
        <v>1302</v>
      </c>
      <c r="E16" s="74" t="s">
        <v>104</v>
      </c>
      <c r="F16" s="74" t="s">
        <v>369</v>
      </c>
      <c r="G16" s="149" t="s">
        <v>277</v>
      </c>
      <c r="H16" s="76">
        <v>4</v>
      </c>
      <c r="I16" s="226">
        <v>16.48</v>
      </c>
      <c r="K16" s="36">
        <v>2</v>
      </c>
      <c r="N16" s="47">
        <v>14</v>
      </c>
      <c r="T16" s="74" t="s">
        <v>67</v>
      </c>
      <c r="U16" s="74">
        <v>3</v>
      </c>
      <c r="V16" s="41">
        <v>3</v>
      </c>
      <c r="W16" s="41" t="s">
        <v>70</v>
      </c>
      <c r="X16" s="41" t="s">
        <v>362</v>
      </c>
    </row>
    <row r="17" spans="1:24" ht="20.25" customHeight="1">
      <c r="B17" s="28">
        <v>4</v>
      </c>
      <c r="C17" s="47"/>
      <c r="D17" s="73">
        <v>731</v>
      </c>
      <c r="E17" s="77" t="s">
        <v>107</v>
      </c>
      <c r="F17" s="74" t="s">
        <v>363</v>
      </c>
      <c r="G17" s="149" t="s">
        <v>277</v>
      </c>
      <c r="H17" s="76">
        <v>4</v>
      </c>
      <c r="I17" s="226">
        <v>16.62</v>
      </c>
      <c r="K17" s="36">
        <v>3</v>
      </c>
      <c r="N17" s="47">
        <v>15</v>
      </c>
      <c r="T17" s="74" t="s">
        <v>67</v>
      </c>
      <c r="U17" s="74">
        <v>3</v>
      </c>
      <c r="V17" s="41">
        <v>4</v>
      </c>
      <c r="W17" s="41" t="s">
        <v>70</v>
      </c>
      <c r="X17" s="41" t="s">
        <v>318</v>
      </c>
    </row>
    <row r="18" spans="1:24" ht="20.25" customHeight="1">
      <c r="B18" s="28">
        <v>5</v>
      </c>
      <c r="C18" s="47"/>
      <c r="D18" s="73">
        <v>1111</v>
      </c>
      <c r="E18" s="74" t="s">
        <v>98</v>
      </c>
      <c r="F18" s="74" t="s">
        <v>365</v>
      </c>
      <c r="G18" s="149" t="s">
        <v>277</v>
      </c>
      <c r="H18" s="76">
        <v>4</v>
      </c>
      <c r="I18" s="226">
        <v>16.66</v>
      </c>
      <c r="K18" s="36">
        <v>4</v>
      </c>
      <c r="N18" s="47">
        <v>16</v>
      </c>
      <c r="T18" s="74" t="s">
        <v>150</v>
      </c>
      <c r="U18" s="74">
        <v>3</v>
      </c>
      <c r="V18" s="41">
        <v>5</v>
      </c>
      <c r="W18" s="41" t="s">
        <v>70</v>
      </c>
      <c r="X18" s="41" t="s">
        <v>294</v>
      </c>
    </row>
    <row r="19" spans="1:24" ht="20.25" customHeight="1">
      <c r="B19" s="28">
        <v>6</v>
      </c>
      <c r="C19" s="47"/>
      <c r="D19" s="73">
        <v>426</v>
      </c>
      <c r="E19" s="74" t="s">
        <v>198</v>
      </c>
      <c r="F19" s="74" t="s">
        <v>367</v>
      </c>
      <c r="G19" s="149" t="s">
        <v>279</v>
      </c>
      <c r="H19" s="76">
        <v>4</v>
      </c>
      <c r="I19" s="226">
        <v>16.95</v>
      </c>
      <c r="K19" s="37">
        <v>5</v>
      </c>
      <c r="N19" s="47">
        <v>17</v>
      </c>
      <c r="T19" s="74" t="s">
        <v>67</v>
      </c>
      <c r="U19" s="74">
        <v>3</v>
      </c>
      <c r="V19" s="41">
        <v>6</v>
      </c>
      <c r="W19" s="41" t="s">
        <v>70</v>
      </c>
      <c r="X19" s="41" t="s">
        <v>360</v>
      </c>
    </row>
    <row r="20" spans="1:24" ht="20.25" customHeight="1">
      <c r="B20" s="28">
        <v>7</v>
      </c>
      <c r="C20" s="47"/>
      <c r="D20" s="73">
        <v>129</v>
      </c>
      <c r="E20" s="74" t="s">
        <v>149</v>
      </c>
      <c r="F20" s="74" t="s">
        <v>356</v>
      </c>
      <c r="G20" s="149" t="s">
        <v>350</v>
      </c>
      <c r="H20" s="76">
        <v>3</v>
      </c>
      <c r="I20" s="226">
        <v>16.46</v>
      </c>
      <c r="K20" s="37">
        <v>1</v>
      </c>
      <c r="N20" s="47">
        <v>18</v>
      </c>
      <c r="T20" s="74" t="s">
        <v>150</v>
      </c>
      <c r="U20" s="74">
        <v>3</v>
      </c>
      <c r="V20" s="41">
        <v>7</v>
      </c>
      <c r="W20" s="41" t="s">
        <v>70</v>
      </c>
    </row>
    <row r="21" spans="1:24" ht="20.25" customHeight="1">
      <c r="B21" s="28">
        <v>8</v>
      </c>
      <c r="D21" s="73"/>
      <c r="E21" s="74"/>
      <c r="F21" s="74"/>
      <c r="G21" s="168"/>
      <c r="H21" s="76"/>
      <c r="I21" s="226"/>
      <c r="K21" s="37"/>
      <c r="N21" s="47">
        <v>19</v>
      </c>
      <c r="O21" s="73"/>
      <c r="P21" s="75"/>
      <c r="Q21" s="76"/>
      <c r="T21" s="74"/>
      <c r="U21" s="74"/>
    </row>
    <row r="22" spans="1:24" ht="20.25" customHeight="1"/>
    <row r="23" spans="1:24" ht="20.25" customHeight="1">
      <c r="A23" s="32" t="s">
        <v>16</v>
      </c>
      <c r="B23" s="29" t="s">
        <v>7</v>
      </c>
      <c r="C23" s="29"/>
      <c r="D23" s="28" t="s">
        <v>8</v>
      </c>
      <c r="E23" s="29" t="s">
        <v>9</v>
      </c>
      <c r="G23" s="29" t="s">
        <v>10</v>
      </c>
      <c r="H23" s="61" t="s">
        <v>11</v>
      </c>
      <c r="I23" s="68" t="s">
        <v>12</v>
      </c>
      <c r="K23" s="28" t="s">
        <v>13</v>
      </c>
    </row>
    <row r="24" spans="1:24" ht="20.25" customHeight="1">
      <c r="A24" s="32" t="s">
        <v>490</v>
      </c>
      <c r="B24" s="28">
        <v>1</v>
      </c>
      <c r="D24" s="73">
        <v>98</v>
      </c>
      <c r="E24" s="80" t="s">
        <v>158</v>
      </c>
      <c r="F24" s="76" t="s">
        <v>377</v>
      </c>
      <c r="G24" s="169" t="s">
        <v>350</v>
      </c>
      <c r="H24" s="31">
        <v>4</v>
      </c>
      <c r="I24" s="227">
        <v>16.37</v>
      </c>
      <c r="K24" s="36">
        <v>2</v>
      </c>
    </row>
    <row r="25" spans="1:24" ht="20.25" customHeight="1">
      <c r="A25" s="61"/>
      <c r="B25" s="28">
        <v>2</v>
      </c>
      <c r="D25" s="73">
        <v>748</v>
      </c>
      <c r="E25" s="80" t="s">
        <v>95</v>
      </c>
      <c r="F25" s="76" t="s">
        <v>361</v>
      </c>
      <c r="G25" s="169" t="s">
        <v>277</v>
      </c>
      <c r="H25" s="31">
        <v>4</v>
      </c>
      <c r="I25" s="226">
        <v>16.47</v>
      </c>
      <c r="K25" s="36">
        <v>3</v>
      </c>
    </row>
    <row r="26" spans="1:24" ht="20.25" customHeight="1">
      <c r="B26" s="28">
        <v>3</v>
      </c>
      <c r="D26" s="73">
        <v>1105</v>
      </c>
      <c r="E26" s="80" t="s">
        <v>110</v>
      </c>
      <c r="F26" s="76" t="s">
        <v>357</v>
      </c>
      <c r="G26" s="169" t="s">
        <v>277</v>
      </c>
      <c r="H26" s="31">
        <v>4</v>
      </c>
      <c r="I26" s="226">
        <v>15.28</v>
      </c>
      <c r="K26" s="36">
        <v>1</v>
      </c>
    </row>
    <row r="27" spans="1:24" ht="20.25" customHeight="1">
      <c r="B27" s="28">
        <v>4</v>
      </c>
      <c r="D27" s="73">
        <v>397</v>
      </c>
      <c r="E27" s="80" t="s">
        <v>230</v>
      </c>
      <c r="F27" s="76" t="s">
        <v>358</v>
      </c>
      <c r="G27" s="169" t="s">
        <v>280</v>
      </c>
      <c r="H27" s="31">
        <v>4</v>
      </c>
      <c r="I27" s="226">
        <v>17.98</v>
      </c>
      <c r="K27" s="36">
        <v>6</v>
      </c>
    </row>
    <row r="28" spans="1:24" ht="20.25" customHeight="1">
      <c r="B28" s="28">
        <v>5</v>
      </c>
      <c r="D28" s="73">
        <v>1120</v>
      </c>
      <c r="E28" s="80" t="s">
        <v>101</v>
      </c>
      <c r="F28" s="76" t="s">
        <v>359</v>
      </c>
      <c r="G28" s="169" t="s">
        <v>277</v>
      </c>
      <c r="H28" s="31">
        <v>4</v>
      </c>
      <c r="I28" s="226">
        <v>16.64</v>
      </c>
      <c r="K28" s="36">
        <v>4</v>
      </c>
    </row>
    <row r="29" spans="1:24" ht="20.25" customHeight="1">
      <c r="B29" s="28">
        <v>6</v>
      </c>
      <c r="D29" s="73">
        <v>428</v>
      </c>
      <c r="E29" s="80" t="s">
        <v>195</v>
      </c>
      <c r="F29" s="76" t="s">
        <v>378</v>
      </c>
      <c r="G29" s="169" t="s">
        <v>279</v>
      </c>
      <c r="H29" s="31">
        <v>4</v>
      </c>
      <c r="I29" s="226">
        <v>18.989999999999998</v>
      </c>
      <c r="K29" s="37">
        <v>7</v>
      </c>
    </row>
    <row r="30" spans="1:24" ht="20.25" customHeight="1">
      <c r="B30" s="28">
        <v>7</v>
      </c>
      <c r="D30" s="73">
        <v>1116</v>
      </c>
      <c r="E30" s="74" t="s">
        <v>437</v>
      </c>
      <c r="F30" s="74" t="s">
        <v>438</v>
      </c>
      <c r="G30" s="169" t="s">
        <v>277</v>
      </c>
      <c r="H30" s="76">
        <v>3</v>
      </c>
      <c r="I30" s="226">
        <v>17.09</v>
      </c>
      <c r="K30" s="37">
        <v>5</v>
      </c>
    </row>
    <row r="31" spans="1:24" ht="20.25" customHeight="1">
      <c r="B31" s="28">
        <v>8</v>
      </c>
      <c r="D31" s="73"/>
      <c r="E31" s="74"/>
      <c r="F31" s="74"/>
      <c r="G31" s="149"/>
      <c r="H31" s="76"/>
      <c r="I31" s="226"/>
      <c r="K31" s="37"/>
    </row>
    <row r="32" spans="1:24" ht="20.25" customHeight="1">
      <c r="D32" s="32"/>
      <c r="F32" s="65"/>
      <c r="G32" s="63"/>
      <c r="I32" s="69"/>
      <c r="J32" s="41"/>
      <c r="K32" s="32"/>
    </row>
    <row r="33" spans="4:11" ht="20.25" customHeight="1">
      <c r="D33" s="32"/>
      <c r="F33" s="65"/>
      <c r="G33" s="65"/>
      <c r="I33" s="69"/>
      <c r="J33" s="41"/>
      <c r="K33" s="32"/>
    </row>
    <row r="34" spans="4:11" ht="20.25" customHeight="1">
      <c r="D34" s="32"/>
      <c r="F34" s="65"/>
      <c r="G34" s="65"/>
      <c r="I34" s="69"/>
      <c r="J34" s="41"/>
      <c r="K34" s="32"/>
    </row>
    <row r="35" spans="4:11" ht="20.25" customHeight="1">
      <c r="D35" s="32"/>
      <c r="F35" s="65"/>
      <c r="G35" s="65"/>
      <c r="I35" s="69"/>
      <c r="J35" s="41"/>
      <c r="K35" s="32"/>
    </row>
    <row r="36" spans="4:11" ht="20.25" customHeight="1">
      <c r="D36" s="32"/>
      <c r="F36" s="65"/>
      <c r="G36" s="65"/>
      <c r="I36" s="69"/>
      <c r="J36" s="41"/>
      <c r="K36" s="32"/>
    </row>
    <row r="37" spans="4:11" ht="20.25" customHeight="1">
      <c r="D37" s="32"/>
      <c r="F37" s="65"/>
      <c r="G37" s="65"/>
    </row>
    <row r="38" spans="4:11" ht="20.25" customHeight="1">
      <c r="D38" s="32"/>
      <c r="F38" s="65"/>
      <c r="G38" s="65"/>
    </row>
    <row r="39" spans="4:11" ht="20.25" customHeight="1">
      <c r="D39" s="32"/>
      <c r="F39" s="65"/>
      <c r="G39" s="65"/>
    </row>
    <row r="40" spans="4:11" ht="20.25" customHeight="1">
      <c r="D40" s="32"/>
      <c r="F40" s="65"/>
      <c r="G40" s="65"/>
      <c r="I40" s="69"/>
      <c r="J40" s="41"/>
      <c r="K40" s="32"/>
    </row>
    <row r="41" spans="4:11" ht="20.25" customHeight="1">
      <c r="D41" s="32"/>
      <c r="F41" s="65"/>
      <c r="G41" s="65"/>
      <c r="I41" s="69"/>
      <c r="J41" s="41"/>
      <c r="K41" s="32"/>
    </row>
    <row r="42" spans="4:11" ht="20.25" customHeight="1">
      <c r="D42" s="32"/>
      <c r="F42" s="65"/>
      <c r="G42" s="65"/>
      <c r="I42" s="69"/>
      <c r="J42" s="41"/>
      <c r="K42" s="32"/>
    </row>
    <row r="43" spans="4:11" ht="20.25" customHeight="1">
      <c r="D43" s="32"/>
      <c r="F43" s="65"/>
      <c r="G43" s="65"/>
      <c r="I43" s="69"/>
      <c r="J43" s="41"/>
      <c r="K43" s="32"/>
    </row>
    <row r="44" spans="4:11" ht="20.25" customHeight="1"/>
    <row r="45" spans="4:11" ht="20.25" customHeight="1">
      <c r="D45" s="32"/>
      <c r="F45" s="65"/>
      <c r="G45" s="65"/>
    </row>
    <row r="46" spans="4:11" ht="20.25" customHeight="1">
      <c r="D46" s="32"/>
      <c r="F46" s="65"/>
      <c r="G46" s="65"/>
    </row>
    <row r="47" spans="4:11" ht="20.25" customHeight="1">
      <c r="D47" s="32"/>
      <c r="F47" s="65"/>
      <c r="G47" s="65"/>
    </row>
    <row r="48" spans="4:11" ht="20.25" customHeight="1">
      <c r="D48" s="32"/>
      <c r="F48" s="65"/>
      <c r="G48" s="65"/>
    </row>
    <row r="49" spans="4:7" ht="20.25" customHeight="1">
      <c r="D49" s="32"/>
      <c r="F49" s="65"/>
      <c r="G49" s="65"/>
    </row>
  </sheetData>
  <sortState xmlns:xlrd2="http://schemas.microsoft.com/office/spreadsheetml/2017/richdata2" ref="O3:X20">
    <sortCondition ref="U3:U20"/>
    <sortCondition ref="V3:V20"/>
  </sortState>
  <phoneticPr fontId="19"/>
  <conditionalFormatting sqref="Q4:Q6 Q9:Q14 Q21">
    <cfRule type="expression" dxfId="364" priority="40" stopIfTrue="1">
      <formula>$F4="女"</formula>
    </cfRule>
  </conditionalFormatting>
  <conditionalFormatting sqref="Q7:Q8">
    <cfRule type="expression" dxfId="363" priority="39" stopIfTrue="1">
      <formula>$F7="女"</formula>
    </cfRule>
  </conditionalFormatting>
  <conditionalFormatting sqref="H19">
    <cfRule type="expression" dxfId="362" priority="34" stopIfTrue="1">
      <formula>$F19="女"</formula>
    </cfRule>
  </conditionalFormatting>
  <conditionalFormatting sqref="H9">
    <cfRule type="expression" dxfId="361" priority="33" stopIfTrue="1">
      <formula>$F9="女"</formula>
    </cfRule>
  </conditionalFormatting>
  <conditionalFormatting sqref="H17">
    <cfRule type="expression" dxfId="360" priority="32" stopIfTrue="1">
      <formula>$F17="女"</formula>
    </cfRule>
  </conditionalFormatting>
  <conditionalFormatting sqref="H16">
    <cfRule type="expression" dxfId="359" priority="31" stopIfTrue="1">
      <formula>$F16="女"</formula>
    </cfRule>
  </conditionalFormatting>
  <conditionalFormatting sqref="H7">
    <cfRule type="expression" dxfId="358" priority="29" stopIfTrue="1">
      <formula>$F7="女"</formula>
    </cfRule>
  </conditionalFormatting>
  <conditionalFormatting sqref="H18">
    <cfRule type="expression" dxfId="357" priority="28" stopIfTrue="1">
      <formula>$F18="女"</formula>
    </cfRule>
  </conditionalFormatting>
  <conditionalFormatting sqref="H10">
    <cfRule type="expression" dxfId="356" priority="27" stopIfTrue="1">
      <formula>$F10="女"</formula>
    </cfRule>
  </conditionalFormatting>
  <conditionalFormatting sqref="H6">
    <cfRule type="expression" dxfId="355" priority="26" stopIfTrue="1">
      <formula>$F6="女"</formula>
    </cfRule>
  </conditionalFormatting>
  <conditionalFormatting sqref="H8">
    <cfRule type="expression" dxfId="354" priority="24" stopIfTrue="1">
      <formula>$F8="女"</formula>
    </cfRule>
  </conditionalFormatting>
  <conditionalFormatting sqref="H20">
    <cfRule type="expression" dxfId="353" priority="23" stopIfTrue="1">
      <formula>$F20="女"</formula>
    </cfRule>
  </conditionalFormatting>
  <conditionalFormatting sqref="H31">
    <cfRule type="expression" dxfId="352" priority="22" stopIfTrue="1">
      <formula>$F31="女"</formula>
    </cfRule>
  </conditionalFormatting>
  <conditionalFormatting sqref="H8">
    <cfRule type="expression" dxfId="351" priority="19" stopIfTrue="1">
      <formula>$F8="女"</formula>
    </cfRule>
  </conditionalFormatting>
  <conditionalFormatting sqref="H6">
    <cfRule type="expression" dxfId="350" priority="18" stopIfTrue="1">
      <formula>$F6="女"</formula>
    </cfRule>
  </conditionalFormatting>
  <conditionalFormatting sqref="H9">
    <cfRule type="expression" dxfId="349" priority="17" stopIfTrue="1">
      <formula>$F9="女"</formula>
    </cfRule>
  </conditionalFormatting>
  <conditionalFormatting sqref="H5">
    <cfRule type="expression" dxfId="348" priority="16" stopIfTrue="1">
      <formula>$F5="女"</formula>
    </cfRule>
  </conditionalFormatting>
  <conditionalFormatting sqref="H10">
    <cfRule type="expression" dxfId="347" priority="15" stopIfTrue="1">
      <formula>$F10="女"</formula>
    </cfRule>
  </conditionalFormatting>
  <conditionalFormatting sqref="H7">
    <cfRule type="expression" dxfId="346" priority="14" stopIfTrue="1">
      <formula>$F7="女"</formula>
    </cfRule>
  </conditionalFormatting>
  <conditionalFormatting sqref="H18">
    <cfRule type="expression" dxfId="345" priority="13" stopIfTrue="1">
      <formula>$F18="女"</formula>
    </cfRule>
  </conditionalFormatting>
  <conditionalFormatting sqref="H16">
    <cfRule type="expression" dxfId="344" priority="12" stopIfTrue="1">
      <formula>$F16="女"</formula>
    </cfRule>
  </conditionalFormatting>
  <conditionalFormatting sqref="H15">
    <cfRule type="expression" dxfId="343" priority="11" stopIfTrue="1">
      <formula>$F15="女"</formula>
    </cfRule>
  </conditionalFormatting>
  <conditionalFormatting sqref="H17">
    <cfRule type="expression" dxfId="342" priority="10" stopIfTrue="1">
      <formula>$F17="女"</formula>
    </cfRule>
  </conditionalFormatting>
  <conditionalFormatting sqref="H20">
    <cfRule type="expression" dxfId="341" priority="9" stopIfTrue="1">
      <formula>$F20="女"</formula>
    </cfRule>
  </conditionalFormatting>
  <conditionalFormatting sqref="H19">
    <cfRule type="expression" dxfId="340" priority="8" stopIfTrue="1">
      <formula>$F19="女"</formula>
    </cfRule>
  </conditionalFormatting>
  <conditionalFormatting sqref="H11">
    <cfRule type="expression" dxfId="339" priority="7" stopIfTrue="1">
      <formula>$F11="女"</formula>
    </cfRule>
  </conditionalFormatting>
  <conditionalFormatting sqref="H11">
    <cfRule type="expression" dxfId="338" priority="6" stopIfTrue="1">
      <formula>$F11="女"</formula>
    </cfRule>
  </conditionalFormatting>
  <conditionalFormatting sqref="H21">
    <cfRule type="expression" dxfId="337" priority="5" stopIfTrue="1">
      <formula>$F21="女"</formula>
    </cfRule>
  </conditionalFormatting>
  <conditionalFormatting sqref="H21">
    <cfRule type="expression" dxfId="336" priority="4" stopIfTrue="1">
      <formula>$F21="女"</formula>
    </cfRule>
  </conditionalFormatting>
  <conditionalFormatting sqref="O3:X3">
    <cfRule type="cellIs" dxfId="335" priority="3" operator="equal">
      <formula>""</formula>
    </cfRule>
  </conditionalFormatting>
  <conditionalFormatting sqref="F24:F29">
    <cfRule type="expression" dxfId="334" priority="49" stopIfTrue="1">
      <formula>$F15="女"</formula>
    </cfRule>
  </conditionalFormatting>
  <conditionalFormatting sqref="H30">
    <cfRule type="expression" dxfId="333" priority="2" stopIfTrue="1">
      <formula>$F30="女"</formula>
    </cfRule>
  </conditionalFormatting>
  <conditionalFormatting sqref="H30">
    <cfRule type="expression" dxfId="332" priority="1" stopIfTrue="1">
      <formula>$F30="女"</formula>
    </cfRule>
  </conditionalFormatting>
  <dataValidations count="3">
    <dataValidation type="list" allowBlank="1" showInputMessage="1" showErrorMessage="1" sqref="H15:H21 Q21 H5:H11 F24:F29 Q4:Q14 H30:H31" xr:uid="{00000000-0002-0000-0200-000000000000}">
      <formula1>$C$57:$C$62</formula1>
    </dataValidation>
    <dataValidation type="list" allowBlank="1" showInputMessage="1" showErrorMessage="1" sqref="H4" xr:uid="{00000000-0002-0000-0200-000001000000}">
      <formula1>#REF!</formula1>
    </dataValidation>
    <dataValidation imeMode="halfKatakana" allowBlank="1" showInputMessage="1" showErrorMessage="1" sqref="F15:F21 F5:F11 F30:F31 T4:U21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9"/>
  <sheetViews>
    <sheetView view="pageBreakPreview" topLeftCell="A13" zoomScaleNormal="100" zoomScaleSheetLayoutView="100" workbookViewId="0">
      <selection activeCell="I20" sqref="I20"/>
    </sheetView>
  </sheetViews>
  <sheetFormatPr defaultColWidth="9" defaultRowHeight="13.2"/>
  <cols>
    <col min="1" max="1" width="10" style="32" customWidth="1"/>
    <col min="2" max="2" width="4.33203125" style="28" customWidth="1"/>
    <col min="3" max="3" width="0.44140625" style="28" customWidth="1"/>
    <col min="4" max="4" width="8.44140625" style="28" bestFit="1" customWidth="1"/>
    <col min="5" max="5" width="14.77734375" style="29" customWidth="1"/>
    <col min="6" max="6" width="13.109375" style="63" customWidth="1"/>
    <col min="7" max="7" width="12.77734375" style="29" customWidth="1"/>
    <col min="8" max="8" width="5.21875" style="61" customWidth="1"/>
    <col min="9" max="9" width="12.44140625" style="68" customWidth="1"/>
    <col min="10" max="10" width="0.44140625" style="31" customWidth="1"/>
    <col min="11" max="11" width="5.6640625" style="28" customWidth="1"/>
    <col min="12" max="12" width="9" style="32"/>
    <col min="13" max="13" width="2.33203125" style="32" customWidth="1"/>
    <col min="14" max="14" width="3.44140625" style="41" bestFit="1" customWidth="1"/>
    <col min="15" max="15" width="5.44140625" style="41" bestFit="1" customWidth="1"/>
    <col min="16" max="16" width="11.6640625" style="41" bestFit="1" customWidth="1"/>
    <col min="17" max="17" width="5.44140625" style="41" bestFit="1" customWidth="1"/>
    <col min="18" max="19" width="9" style="32"/>
    <col min="20" max="20" width="12.77734375" style="41" bestFit="1" customWidth="1"/>
    <col min="21" max="16384" width="9" style="32"/>
  </cols>
  <sheetData>
    <row r="1" spans="1:36" ht="20.25" customHeight="1">
      <c r="A1" s="27" t="s">
        <v>33</v>
      </c>
    </row>
    <row r="2" spans="1:36" ht="20.25" customHeight="1">
      <c r="F2" s="63">
        <v>1</v>
      </c>
      <c r="N2" s="103" t="s">
        <v>48</v>
      </c>
      <c r="O2" s="104" t="s">
        <v>55</v>
      </c>
      <c r="P2" s="103" t="s">
        <v>41</v>
      </c>
      <c r="Q2" s="103" t="s">
        <v>49</v>
      </c>
      <c r="R2" s="103" t="s">
        <v>42</v>
      </c>
      <c r="S2" s="103" t="s">
        <v>11</v>
      </c>
      <c r="T2" s="103" t="s">
        <v>43</v>
      </c>
      <c r="U2" s="103"/>
      <c r="V2" s="105" t="s">
        <v>44</v>
      </c>
      <c r="W2" s="106" t="s">
        <v>45</v>
      </c>
    </row>
    <row r="3" spans="1:36" ht="20.25" customHeight="1">
      <c r="A3" s="32" t="s">
        <v>6</v>
      </c>
      <c r="B3" s="29" t="s">
        <v>19</v>
      </c>
      <c r="C3" s="29"/>
      <c r="D3" s="28" t="s">
        <v>20</v>
      </c>
      <c r="E3" s="29" t="s">
        <v>9</v>
      </c>
      <c r="G3" s="29" t="s">
        <v>10</v>
      </c>
      <c r="H3" s="61" t="s">
        <v>11</v>
      </c>
      <c r="I3" s="68" t="s">
        <v>12</v>
      </c>
      <c r="K3" s="28" t="s">
        <v>13</v>
      </c>
      <c r="L3" s="32">
        <v>1</v>
      </c>
      <c r="M3" s="32">
        <v>2</v>
      </c>
      <c r="N3" s="208">
        <v>2</v>
      </c>
      <c r="O3" s="131">
        <v>130</v>
      </c>
      <c r="P3" s="144" t="s">
        <v>162</v>
      </c>
      <c r="Q3" s="132" t="s">
        <v>161</v>
      </c>
      <c r="R3" s="132" t="s">
        <v>350</v>
      </c>
      <c r="S3" s="133">
        <v>5</v>
      </c>
      <c r="T3" s="131" t="s">
        <v>150</v>
      </c>
      <c r="U3" s="143"/>
      <c r="V3" s="142" t="s">
        <v>70</v>
      </c>
      <c r="W3" s="141"/>
    </row>
    <row r="4" spans="1:36" ht="20.25" customHeight="1">
      <c r="A4" s="32" t="s">
        <v>498</v>
      </c>
      <c r="B4" s="28">
        <v>1</v>
      </c>
      <c r="C4" s="31"/>
      <c r="D4" s="59"/>
      <c r="E4" s="60"/>
      <c r="F4" s="64"/>
      <c r="G4" s="60"/>
      <c r="H4" s="62"/>
      <c r="I4" s="227"/>
      <c r="K4" s="36"/>
      <c r="L4" s="32">
        <v>1</v>
      </c>
      <c r="M4" s="32">
        <v>3</v>
      </c>
      <c r="N4" s="23">
        <v>9</v>
      </c>
      <c r="O4" s="131">
        <v>1301</v>
      </c>
      <c r="P4" s="209" t="s">
        <v>81</v>
      </c>
      <c r="Q4" s="132" t="s">
        <v>82</v>
      </c>
      <c r="R4" s="132" t="s">
        <v>277</v>
      </c>
      <c r="S4" s="133">
        <v>6</v>
      </c>
      <c r="T4" s="131" t="s">
        <v>67</v>
      </c>
      <c r="U4" s="143"/>
      <c r="V4" s="142" t="s">
        <v>70</v>
      </c>
      <c r="W4" s="141" t="s">
        <v>83</v>
      </c>
    </row>
    <row r="5" spans="1:36" ht="20.25" customHeight="1">
      <c r="A5" s="87"/>
      <c r="B5" s="28">
        <v>2</v>
      </c>
      <c r="C5" s="47"/>
      <c r="D5" s="73">
        <v>130</v>
      </c>
      <c r="E5" s="74" t="s">
        <v>162</v>
      </c>
      <c r="F5" s="74" t="s">
        <v>413</v>
      </c>
      <c r="G5" s="149" t="s">
        <v>350</v>
      </c>
      <c r="H5" s="76">
        <v>5</v>
      </c>
      <c r="I5" s="226">
        <v>15.72</v>
      </c>
      <c r="K5" s="36">
        <v>3</v>
      </c>
      <c r="L5" s="32">
        <v>1</v>
      </c>
      <c r="M5" s="32">
        <v>4</v>
      </c>
      <c r="N5" s="164">
        <v>1</v>
      </c>
      <c r="O5" s="131">
        <v>417</v>
      </c>
      <c r="P5" s="132" t="s">
        <v>236</v>
      </c>
      <c r="Q5" s="132" t="s">
        <v>235</v>
      </c>
      <c r="R5" s="132" t="s">
        <v>280</v>
      </c>
      <c r="S5" s="133">
        <v>5</v>
      </c>
      <c r="T5" s="131" t="s">
        <v>150</v>
      </c>
      <c r="U5" s="161"/>
      <c r="V5" s="142" t="s">
        <v>70</v>
      </c>
      <c r="W5" s="141" t="s">
        <v>234</v>
      </c>
    </row>
    <row r="6" spans="1:36" ht="20.25" customHeight="1">
      <c r="B6" s="28">
        <v>3</v>
      </c>
      <c r="C6" s="47"/>
      <c r="D6" s="73">
        <v>1301</v>
      </c>
      <c r="E6" s="77" t="s">
        <v>81</v>
      </c>
      <c r="F6" s="74" t="s">
        <v>414</v>
      </c>
      <c r="G6" s="149" t="s">
        <v>277</v>
      </c>
      <c r="H6" s="76">
        <v>6</v>
      </c>
      <c r="I6" s="226">
        <v>15.76</v>
      </c>
      <c r="K6" s="36">
        <v>4</v>
      </c>
      <c r="L6" s="32">
        <v>1</v>
      </c>
      <c r="M6" s="32">
        <v>5</v>
      </c>
      <c r="N6" s="23">
        <v>7</v>
      </c>
      <c r="O6" s="131">
        <v>854</v>
      </c>
      <c r="P6" s="132" t="s">
        <v>233</v>
      </c>
      <c r="Q6" s="132" t="s">
        <v>232</v>
      </c>
      <c r="R6" s="132" t="s">
        <v>280</v>
      </c>
      <c r="S6" s="133">
        <v>6</v>
      </c>
      <c r="T6" s="131" t="s">
        <v>150</v>
      </c>
      <c r="U6" s="143"/>
      <c r="V6" s="142" t="s">
        <v>70</v>
      </c>
      <c r="W6" s="141" t="s">
        <v>231</v>
      </c>
    </row>
    <row r="7" spans="1:36" ht="20.25" customHeight="1">
      <c r="B7" s="28">
        <v>4</v>
      </c>
      <c r="C7" s="47"/>
      <c r="D7" s="73">
        <v>417</v>
      </c>
      <c r="E7" s="74" t="s">
        <v>236</v>
      </c>
      <c r="F7" s="74" t="s">
        <v>415</v>
      </c>
      <c r="G7" s="149" t="s">
        <v>280</v>
      </c>
      <c r="H7" s="76">
        <v>5</v>
      </c>
      <c r="I7" s="226">
        <v>16.149999999999999</v>
      </c>
      <c r="K7" s="36">
        <v>5</v>
      </c>
      <c r="L7" s="32">
        <v>1</v>
      </c>
      <c r="M7" s="32">
        <v>6</v>
      </c>
      <c r="N7" s="23">
        <v>8</v>
      </c>
      <c r="O7" s="131">
        <v>423</v>
      </c>
      <c r="P7" s="132" t="s">
        <v>210</v>
      </c>
      <c r="Q7" s="132" t="s">
        <v>209</v>
      </c>
      <c r="R7" s="132" t="s">
        <v>279</v>
      </c>
      <c r="S7" s="133">
        <v>6</v>
      </c>
      <c r="T7" s="131" t="s">
        <v>150</v>
      </c>
      <c r="U7" s="143"/>
      <c r="V7" s="142" t="s">
        <v>70</v>
      </c>
      <c r="W7" s="141" t="s">
        <v>208</v>
      </c>
    </row>
    <row r="8" spans="1:36" ht="20.25" customHeight="1">
      <c r="B8" s="28">
        <v>5</v>
      </c>
      <c r="C8" s="47"/>
      <c r="D8" s="73">
        <v>854</v>
      </c>
      <c r="E8" s="74" t="s">
        <v>233</v>
      </c>
      <c r="F8" s="74" t="s">
        <v>416</v>
      </c>
      <c r="G8" s="149" t="s">
        <v>280</v>
      </c>
      <c r="H8" s="76">
        <v>6</v>
      </c>
      <c r="I8" s="226">
        <v>15.69</v>
      </c>
      <c r="K8" s="36">
        <v>2</v>
      </c>
      <c r="L8" s="32">
        <v>2</v>
      </c>
      <c r="M8" s="32">
        <v>3</v>
      </c>
      <c r="N8" s="23">
        <v>6</v>
      </c>
      <c r="O8" s="131">
        <v>736</v>
      </c>
      <c r="P8" s="132" t="s">
        <v>75</v>
      </c>
      <c r="Q8" s="132" t="s">
        <v>76</v>
      </c>
      <c r="R8" s="132" t="s">
        <v>277</v>
      </c>
      <c r="S8" s="133">
        <v>6</v>
      </c>
      <c r="T8" s="131" t="s">
        <v>67</v>
      </c>
      <c r="U8" s="161"/>
      <c r="V8" s="142" t="s">
        <v>70</v>
      </c>
      <c r="W8" s="141" t="s">
        <v>77</v>
      </c>
    </row>
    <row r="9" spans="1:36" ht="20.25" customHeight="1">
      <c r="B9" s="28">
        <v>6</v>
      </c>
      <c r="C9" s="47"/>
      <c r="D9" s="73">
        <v>423</v>
      </c>
      <c r="E9" s="74" t="s">
        <v>210</v>
      </c>
      <c r="F9" s="74" t="s">
        <v>417</v>
      </c>
      <c r="G9" s="149" t="s">
        <v>279</v>
      </c>
      <c r="H9" s="76">
        <v>6</v>
      </c>
      <c r="I9" s="226">
        <v>15.37</v>
      </c>
      <c r="K9" s="37">
        <v>1</v>
      </c>
      <c r="L9" s="32">
        <v>2</v>
      </c>
      <c r="M9" s="32">
        <v>4</v>
      </c>
      <c r="N9" s="47">
        <v>3</v>
      </c>
      <c r="O9" s="131">
        <v>734</v>
      </c>
      <c r="P9" s="132" t="s">
        <v>68</v>
      </c>
      <c r="Q9" s="132" t="s">
        <v>69</v>
      </c>
      <c r="R9" s="132" t="s">
        <v>277</v>
      </c>
      <c r="S9" s="133">
        <v>6</v>
      </c>
      <c r="T9" s="131" t="s">
        <v>67</v>
      </c>
      <c r="U9" s="143"/>
      <c r="V9" s="142" t="s">
        <v>70</v>
      </c>
      <c r="W9" s="141" t="s">
        <v>71</v>
      </c>
    </row>
    <row r="10" spans="1:36" ht="20.25" customHeight="1">
      <c r="B10" s="28">
        <v>7</v>
      </c>
      <c r="C10" s="47"/>
      <c r="D10" s="73"/>
      <c r="E10" s="74"/>
      <c r="F10" s="74"/>
      <c r="G10" s="149"/>
      <c r="H10" s="76"/>
      <c r="I10" s="226"/>
      <c r="K10" s="37"/>
      <c r="L10" s="32">
        <v>2</v>
      </c>
      <c r="M10" s="32">
        <v>5</v>
      </c>
      <c r="N10" s="23">
        <v>4</v>
      </c>
      <c r="O10" s="131">
        <v>746</v>
      </c>
      <c r="P10" s="132" t="s">
        <v>78</v>
      </c>
      <c r="Q10" s="132" t="s">
        <v>79</v>
      </c>
      <c r="R10" s="132" t="s">
        <v>277</v>
      </c>
      <c r="S10" s="133">
        <v>6</v>
      </c>
      <c r="T10" s="131" t="s">
        <v>67</v>
      </c>
      <c r="U10" s="143"/>
      <c r="V10" s="142" t="s">
        <v>70</v>
      </c>
      <c r="W10" s="141" t="s">
        <v>80</v>
      </c>
    </row>
    <row r="11" spans="1:36" ht="20.25" customHeight="1">
      <c r="B11" s="28">
        <v>8</v>
      </c>
      <c r="D11" s="73"/>
      <c r="E11" s="74"/>
      <c r="F11" s="74"/>
      <c r="G11" s="168"/>
      <c r="H11" s="76"/>
      <c r="I11" s="226"/>
      <c r="K11" s="37"/>
      <c r="L11" s="32">
        <v>2</v>
      </c>
      <c r="M11" s="32">
        <v>6</v>
      </c>
      <c r="N11" s="23">
        <v>5</v>
      </c>
      <c r="O11" s="131">
        <v>735</v>
      </c>
      <c r="P11" s="132" t="s">
        <v>72</v>
      </c>
      <c r="Q11" s="132" t="s">
        <v>73</v>
      </c>
      <c r="R11" s="132" t="s">
        <v>277</v>
      </c>
      <c r="S11" s="133">
        <v>6</v>
      </c>
      <c r="T11" s="131" t="s">
        <v>67</v>
      </c>
      <c r="U11" s="210"/>
      <c r="V11" s="142" t="s">
        <v>70</v>
      </c>
      <c r="W11" s="141" t="s">
        <v>74</v>
      </c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</row>
    <row r="12" spans="1:36" ht="20.25" customHeight="1">
      <c r="D12" s="38"/>
      <c r="E12" s="39"/>
      <c r="F12" s="66"/>
      <c r="G12" s="39"/>
      <c r="H12" s="40"/>
      <c r="N12" s="23">
        <v>10</v>
      </c>
      <c r="O12" s="73">
        <v>418</v>
      </c>
      <c r="P12" s="75"/>
      <c r="Q12" s="76" t="s">
        <v>150</v>
      </c>
      <c r="R12" s="41" t="s">
        <v>239</v>
      </c>
      <c r="S12" s="32" t="s">
        <v>423</v>
      </c>
      <c r="T12" s="74"/>
      <c r="U12" s="32" t="s">
        <v>280</v>
      </c>
      <c r="V12" s="32">
        <v>5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</row>
    <row r="13" spans="1:36" ht="20.25" customHeight="1">
      <c r="A13" s="32" t="s">
        <v>15</v>
      </c>
      <c r="B13" s="29" t="s">
        <v>17</v>
      </c>
      <c r="C13" s="29"/>
      <c r="D13" s="28" t="s">
        <v>18</v>
      </c>
      <c r="E13" s="29" t="s">
        <v>9</v>
      </c>
      <c r="G13" s="29" t="s">
        <v>10</v>
      </c>
      <c r="H13" s="61" t="s">
        <v>11</v>
      </c>
      <c r="I13" s="68" t="s">
        <v>12</v>
      </c>
      <c r="K13" s="28" t="s">
        <v>13</v>
      </c>
      <c r="N13" s="23">
        <v>11</v>
      </c>
      <c r="O13" s="219">
        <v>744</v>
      </c>
      <c r="P13" s="219" t="s">
        <v>426</v>
      </c>
      <c r="Q13" s="221" t="s">
        <v>425</v>
      </c>
      <c r="R13" s="132" t="s">
        <v>277</v>
      </c>
      <c r="S13" s="133">
        <v>5</v>
      </c>
      <c r="T13" s="131" t="s">
        <v>67</v>
      </c>
      <c r="U13" s="133"/>
      <c r="V13" s="142" t="s">
        <v>70</v>
      </c>
      <c r="W13" s="141" t="s">
        <v>427</v>
      </c>
      <c r="X13" s="222"/>
      <c r="Y13" s="222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</row>
    <row r="14" spans="1:36" ht="20.25" customHeight="1">
      <c r="A14" s="32" t="s">
        <v>497</v>
      </c>
      <c r="B14" s="28">
        <v>1</v>
      </c>
      <c r="D14" s="33"/>
      <c r="E14" s="34"/>
      <c r="F14" s="67"/>
      <c r="G14" s="34"/>
      <c r="H14" s="35"/>
      <c r="I14" s="227"/>
      <c r="K14" s="36"/>
      <c r="N14" s="23">
        <v>12</v>
      </c>
      <c r="O14" s="73"/>
      <c r="P14" s="75"/>
      <c r="Q14" s="76"/>
      <c r="R14" s="41"/>
      <c r="T14" s="74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</row>
    <row r="15" spans="1:36" ht="20.25" customHeight="1">
      <c r="A15" s="61"/>
      <c r="B15" s="28">
        <v>2</v>
      </c>
      <c r="C15" s="47"/>
      <c r="D15" s="73">
        <v>418</v>
      </c>
      <c r="E15" s="74" t="s">
        <v>239</v>
      </c>
      <c r="F15" s="74" t="s">
        <v>423</v>
      </c>
      <c r="G15" s="149" t="s">
        <v>280</v>
      </c>
      <c r="H15" s="76">
        <v>5</v>
      </c>
      <c r="I15" s="226">
        <v>14.77</v>
      </c>
      <c r="K15" s="36">
        <v>4</v>
      </c>
      <c r="N15" s="47">
        <v>13</v>
      </c>
      <c r="O15" s="73"/>
      <c r="P15" s="75"/>
      <c r="Q15" s="76"/>
      <c r="R15" s="41"/>
      <c r="T15" s="74"/>
    </row>
    <row r="16" spans="1:36" ht="20.25" customHeight="1">
      <c r="B16" s="28">
        <v>3</v>
      </c>
      <c r="C16" s="47"/>
      <c r="D16" s="73">
        <v>736</v>
      </c>
      <c r="E16" s="74" t="s">
        <v>75</v>
      </c>
      <c r="F16" s="74" t="s">
        <v>418</v>
      </c>
      <c r="G16" s="149" t="s">
        <v>277</v>
      </c>
      <c r="H16" s="76">
        <v>6</v>
      </c>
      <c r="I16" s="226">
        <v>14.9</v>
      </c>
      <c r="K16" s="36">
        <v>5</v>
      </c>
      <c r="N16" s="47">
        <v>14</v>
      </c>
      <c r="O16" s="73"/>
      <c r="P16" s="75"/>
      <c r="Q16" s="76"/>
      <c r="R16" s="41"/>
      <c r="T16" s="74"/>
    </row>
    <row r="17" spans="1:20" ht="20.25" customHeight="1">
      <c r="B17" s="28">
        <v>4</v>
      </c>
      <c r="C17" s="47"/>
      <c r="D17" s="73">
        <v>734</v>
      </c>
      <c r="E17" s="77" t="s">
        <v>68</v>
      </c>
      <c r="F17" s="74" t="s">
        <v>419</v>
      </c>
      <c r="G17" s="149" t="s">
        <v>277</v>
      </c>
      <c r="H17" s="76">
        <v>6</v>
      </c>
      <c r="I17" s="226">
        <v>13.95</v>
      </c>
      <c r="K17" s="36">
        <v>1</v>
      </c>
      <c r="N17" s="47">
        <v>15</v>
      </c>
      <c r="O17" s="73"/>
      <c r="P17" s="75"/>
      <c r="Q17" s="76"/>
      <c r="R17" s="41"/>
      <c r="T17" s="74"/>
    </row>
    <row r="18" spans="1:20" ht="20.25" customHeight="1">
      <c r="B18" s="28">
        <v>5</v>
      </c>
      <c r="C18" s="47"/>
      <c r="D18" s="73">
        <v>746</v>
      </c>
      <c r="E18" s="74" t="s">
        <v>78</v>
      </c>
      <c r="F18" s="74" t="s">
        <v>420</v>
      </c>
      <c r="G18" s="149" t="s">
        <v>277</v>
      </c>
      <c r="H18" s="76">
        <v>6</v>
      </c>
      <c r="I18" s="226">
        <v>14.12</v>
      </c>
      <c r="K18" s="36">
        <v>2</v>
      </c>
      <c r="N18" s="47">
        <v>16</v>
      </c>
      <c r="O18" s="73"/>
      <c r="P18" s="75"/>
      <c r="Q18" s="76"/>
      <c r="R18" s="41"/>
      <c r="T18" s="74"/>
    </row>
    <row r="19" spans="1:20" ht="20.25" customHeight="1">
      <c r="B19" s="28">
        <v>6</v>
      </c>
      <c r="C19" s="47"/>
      <c r="D19" s="73">
        <v>735</v>
      </c>
      <c r="E19" s="74" t="s">
        <v>72</v>
      </c>
      <c r="F19" s="74" t="s">
        <v>421</v>
      </c>
      <c r="G19" s="149" t="s">
        <v>277</v>
      </c>
      <c r="H19" s="76">
        <v>6</v>
      </c>
      <c r="I19" s="226" t="s">
        <v>496</v>
      </c>
      <c r="K19" s="36"/>
      <c r="N19" s="47">
        <v>17</v>
      </c>
      <c r="O19" s="73"/>
      <c r="P19" s="75"/>
      <c r="Q19" s="76"/>
      <c r="R19" s="41"/>
      <c r="T19" s="74"/>
    </row>
    <row r="20" spans="1:20" ht="20.25" customHeight="1">
      <c r="B20" s="28">
        <v>7</v>
      </c>
      <c r="C20" s="47"/>
      <c r="D20" s="220">
        <v>744</v>
      </c>
      <c r="E20" s="220" t="s">
        <v>426</v>
      </c>
      <c r="F20" s="220" t="s">
        <v>425</v>
      </c>
      <c r="G20" s="149" t="s">
        <v>277</v>
      </c>
      <c r="H20" s="76">
        <v>5</v>
      </c>
      <c r="I20" s="226">
        <v>14.55</v>
      </c>
      <c r="K20" s="36">
        <v>3</v>
      </c>
      <c r="N20" s="47">
        <v>18</v>
      </c>
      <c r="O20" s="73"/>
      <c r="P20" s="75"/>
      <c r="Q20" s="76"/>
      <c r="R20" s="41"/>
      <c r="T20" s="74"/>
    </row>
    <row r="21" spans="1:20" ht="20.25" customHeight="1">
      <c r="B21" s="28">
        <v>8</v>
      </c>
      <c r="D21" s="73"/>
      <c r="E21" s="74"/>
      <c r="F21" s="74"/>
      <c r="G21" s="168"/>
      <c r="H21" s="76"/>
      <c r="I21" s="226"/>
      <c r="K21" s="36"/>
      <c r="N21" s="47">
        <v>19</v>
      </c>
      <c r="O21" s="73"/>
      <c r="P21" s="75"/>
      <c r="Q21" s="76"/>
      <c r="R21" s="41"/>
      <c r="T21" s="74"/>
    </row>
    <row r="22" spans="1:20" ht="20.25" customHeight="1">
      <c r="R22" s="41"/>
    </row>
    <row r="23" spans="1:20" ht="20.25" customHeight="1">
      <c r="A23" s="32" t="s">
        <v>16</v>
      </c>
      <c r="B23" s="29" t="s">
        <v>7</v>
      </c>
      <c r="C23" s="29"/>
      <c r="D23" s="28" t="s">
        <v>8</v>
      </c>
      <c r="E23" s="29" t="s">
        <v>9</v>
      </c>
      <c r="G23" s="29" t="s">
        <v>10</v>
      </c>
      <c r="H23" s="61" t="s">
        <v>11</v>
      </c>
      <c r="I23" s="68" t="s">
        <v>12</v>
      </c>
      <c r="K23" s="28" t="s">
        <v>13</v>
      </c>
    </row>
    <row r="24" spans="1:20" ht="20.25" customHeight="1">
      <c r="A24" s="32" t="s">
        <v>31</v>
      </c>
      <c r="B24" s="28">
        <v>1</v>
      </c>
      <c r="F24" s="65"/>
      <c r="G24" s="34"/>
      <c r="I24" s="70"/>
      <c r="K24" s="36"/>
    </row>
    <row r="25" spans="1:20" ht="20.25" customHeight="1">
      <c r="A25" s="61"/>
      <c r="B25" s="28">
        <v>2</v>
      </c>
      <c r="D25" s="73"/>
      <c r="E25" s="74"/>
      <c r="F25" s="74"/>
      <c r="G25" s="149"/>
      <c r="H25" s="76"/>
      <c r="I25" s="70"/>
      <c r="K25" s="36"/>
    </row>
    <row r="26" spans="1:20" ht="20.25" customHeight="1">
      <c r="B26" s="28">
        <v>3</v>
      </c>
      <c r="D26" s="73"/>
      <c r="E26" s="74"/>
      <c r="F26" s="74"/>
      <c r="G26" s="149"/>
      <c r="H26" s="76"/>
      <c r="I26" s="70"/>
      <c r="K26" s="36"/>
    </row>
    <row r="27" spans="1:20" ht="20.25" customHeight="1">
      <c r="B27" s="28">
        <v>4</v>
      </c>
      <c r="D27" s="73"/>
      <c r="E27" s="74"/>
      <c r="F27" s="74"/>
      <c r="G27" s="149"/>
      <c r="H27" s="76"/>
      <c r="I27" s="70"/>
      <c r="K27" s="36"/>
    </row>
    <row r="28" spans="1:20" ht="20.25" customHeight="1">
      <c r="B28" s="28">
        <v>5</v>
      </c>
      <c r="D28" s="73"/>
      <c r="E28" s="74"/>
      <c r="F28" s="74"/>
      <c r="G28" s="149"/>
      <c r="H28" s="76"/>
      <c r="I28" s="70"/>
      <c r="K28" s="36"/>
    </row>
    <row r="29" spans="1:20" ht="20.25" customHeight="1">
      <c r="B29" s="28">
        <v>6</v>
      </c>
      <c r="D29" s="73"/>
      <c r="E29" s="74"/>
      <c r="F29" s="74"/>
      <c r="G29" s="149"/>
      <c r="H29" s="76"/>
      <c r="I29" s="71"/>
      <c r="K29" s="36"/>
    </row>
    <row r="30" spans="1:20" ht="20.25" customHeight="1">
      <c r="B30" s="28">
        <v>7</v>
      </c>
      <c r="D30" s="73"/>
      <c r="E30" s="74"/>
      <c r="F30" s="74"/>
      <c r="G30" s="149"/>
      <c r="H30" s="76"/>
      <c r="I30" s="71"/>
      <c r="K30" s="36"/>
    </row>
    <row r="31" spans="1:20" ht="20.25" customHeight="1">
      <c r="B31" s="28">
        <v>8</v>
      </c>
      <c r="D31" s="73"/>
      <c r="E31" s="74"/>
      <c r="F31" s="74"/>
      <c r="G31" s="149"/>
      <c r="H31" s="76"/>
      <c r="I31" s="71"/>
      <c r="K31" s="37"/>
    </row>
    <row r="32" spans="1:20" ht="20.25" customHeight="1">
      <c r="D32" s="32"/>
      <c r="F32" s="65"/>
      <c r="G32" s="63"/>
      <c r="I32" s="69"/>
      <c r="J32" s="41"/>
      <c r="K32" s="32"/>
    </row>
    <row r="33" spans="4:11" ht="20.25" customHeight="1">
      <c r="D33" s="32"/>
      <c r="F33" s="65"/>
      <c r="G33" s="65"/>
      <c r="I33" s="69"/>
      <c r="J33" s="41"/>
      <c r="K33" s="32"/>
    </row>
    <row r="34" spans="4:11" ht="20.25" customHeight="1">
      <c r="D34" s="32"/>
      <c r="F34" s="65"/>
      <c r="G34" s="65"/>
      <c r="I34" s="69"/>
      <c r="J34" s="41"/>
      <c r="K34" s="32"/>
    </row>
    <row r="35" spans="4:11" ht="20.25" customHeight="1">
      <c r="D35" s="32"/>
      <c r="F35" s="65"/>
      <c r="G35" s="65"/>
      <c r="I35" s="69"/>
      <c r="J35" s="41"/>
      <c r="K35" s="32"/>
    </row>
    <row r="36" spans="4:11" ht="20.25" customHeight="1">
      <c r="D36" s="32"/>
      <c r="F36" s="65"/>
      <c r="G36" s="65"/>
      <c r="I36" s="69"/>
      <c r="J36" s="41"/>
      <c r="K36" s="32"/>
    </row>
    <row r="37" spans="4:11" ht="20.25" customHeight="1">
      <c r="D37" s="32"/>
      <c r="F37" s="65"/>
      <c r="G37" s="65"/>
    </row>
    <row r="38" spans="4:11" ht="20.25" customHeight="1">
      <c r="D38" s="32"/>
      <c r="F38" s="65"/>
      <c r="G38" s="65"/>
    </row>
    <row r="39" spans="4:11" ht="20.25" customHeight="1">
      <c r="D39" s="32"/>
      <c r="F39" s="65"/>
      <c r="G39" s="65"/>
    </row>
    <row r="40" spans="4:11" ht="20.25" customHeight="1">
      <c r="D40" s="32"/>
      <c r="F40" s="65"/>
      <c r="G40" s="65"/>
      <c r="I40" s="69"/>
      <c r="J40" s="41"/>
      <c r="K40" s="32"/>
    </row>
    <row r="41" spans="4:11" ht="20.25" customHeight="1">
      <c r="D41" s="32"/>
      <c r="F41" s="65"/>
      <c r="G41" s="65"/>
      <c r="I41" s="69"/>
      <c r="J41" s="41"/>
      <c r="K41" s="32"/>
    </row>
    <row r="42" spans="4:11" ht="20.25" customHeight="1">
      <c r="D42" s="32"/>
      <c r="F42" s="65"/>
      <c r="G42" s="65"/>
      <c r="I42" s="69"/>
      <c r="J42" s="41"/>
      <c r="K42" s="32"/>
    </row>
    <row r="43" spans="4:11" ht="20.25" customHeight="1">
      <c r="D43" s="32"/>
      <c r="F43" s="65"/>
      <c r="G43" s="65"/>
      <c r="I43" s="69"/>
      <c r="J43" s="41"/>
      <c r="K43" s="32"/>
    </row>
    <row r="44" spans="4:11" ht="20.25" customHeight="1"/>
    <row r="45" spans="4:11" ht="20.25" customHeight="1">
      <c r="D45" s="32"/>
      <c r="F45" s="65"/>
      <c r="G45" s="65"/>
    </row>
    <row r="46" spans="4:11" ht="20.25" customHeight="1">
      <c r="D46" s="32"/>
      <c r="F46" s="65"/>
      <c r="G46" s="65"/>
    </row>
    <row r="47" spans="4:11" ht="20.25" customHeight="1">
      <c r="D47" s="32"/>
      <c r="F47" s="65"/>
      <c r="G47" s="65"/>
    </row>
    <row r="48" spans="4:11" ht="20.25" customHeight="1">
      <c r="D48" s="32"/>
      <c r="F48" s="65"/>
      <c r="G48" s="65"/>
    </row>
    <row r="49" spans="4:7" ht="20.25" customHeight="1">
      <c r="D49" s="32"/>
      <c r="F49" s="65"/>
      <c r="G49" s="65"/>
    </row>
  </sheetData>
  <sortState xmlns:xlrd2="http://schemas.microsoft.com/office/spreadsheetml/2017/richdata2" ref="L3:W11">
    <sortCondition ref="L3:L11"/>
    <sortCondition ref="M3:M11"/>
  </sortState>
  <phoneticPr fontId="2"/>
  <conditionalFormatting sqref="Q12 Q14:Q19">
    <cfRule type="expression" dxfId="331" priority="60" stopIfTrue="1">
      <formula>$F12="女"</formula>
    </cfRule>
  </conditionalFormatting>
  <conditionalFormatting sqref="Q20:Q21">
    <cfRule type="expression" dxfId="330" priority="59" stopIfTrue="1">
      <formula>$F20="女"</formula>
    </cfRule>
  </conditionalFormatting>
  <conditionalFormatting sqref="H29">
    <cfRule type="expression" dxfId="329" priority="58" stopIfTrue="1">
      <formula>$F29="女"</formula>
    </cfRule>
  </conditionalFormatting>
  <conditionalFormatting sqref="H28">
    <cfRule type="expression" dxfId="328" priority="57" stopIfTrue="1">
      <formula>$F28="女"</formula>
    </cfRule>
  </conditionalFormatting>
  <conditionalFormatting sqref="H19">
    <cfRule type="expression" dxfId="327" priority="56" stopIfTrue="1">
      <formula>$F19="女"</formula>
    </cfRule>
  </conditionalFormatting>
  <conditionalFormatting sqref="H9">
    <cfRule type="expression" dxfId="326" priority="55" stopIfTrue="1">
      <formula>$F9="女"</formula>
    </cfRule>
  </conditionalFormatting>
  <conditionalFormatting sqref="H17">
    <cfRule type="expression" dxfId="325" priority="54" stopIfTrue="1">
      <formula>$F17="女"</formula>
    </cfRule>
  </conditionalFormatting>
  <conditionalFormatting sqref="H16">
    <cfRule type="expression" dxfId="324" priority="53" stopIfTrue="1">
      <formula>$F16="女"</formula>
    </cfRule>
  </conditionalFormatting>
  <conditionalFormatting sqref="H26">
    <cfRule type="expression" dxfId="323" priority="52" stopIfTrue="1">
      <formula>$F26="女"</formula>
    </cfRule>
  </conditionalFormatting>
  <conditionalFormatting sqref="H7">
    <cfRule type="expression" dxfId="322" priority="51" stopIfTrue="1">
      <formula>$F7="女"</formula>
    </cfRule>
  </conditionalFormatting>
  <conditionalFormatting sqref="H18">
    <cfRule type="expression" dxfId="321" priority="50" stopIfTrue="1">
      <formula>$F18="女"</formula>
    </cfRule>
  </conditionalFormatting>
  <conditionalFormatting sqref="H10">
    <cfRule type="expression" dxfId="320" priority="47" stopIfTrue="1">
      <formula>$F10="女"</formula>
    </cfRule>
  </conditionalFormatting>
  <conditionalFormatting sqref="H6">
    <cfRule type="expression" dxfId="319" priority="46" stopIfTrue="1">
      <formula>$F6="女"</formula>
    </cfRule>
  </conditionalFormatting>
  <conditionalFormatting sqref="H27">
    <cfRule type="expression" dxfId="318" priority="45" stopIfTrue="1">
      <formula>$F27="女"</formula>
    </cfRule>
  </conditionalFormatting>
  <conditionalFormatting sqref="H8">
    <cfRule type="expression" dxfId="317" priority="43" stopIfTrue="1">
      <formula>$F8="女"</formula>
    </cfRule>
  </conditionalFormatting>
  <conditionalFormatting sqref="H31">
    <cfRule type="expression" dxfId="316" priority="39" stopIfTrue="1">
      <formula>$F31="女"</formula>
    </cfRule>
  </conditionalFormatting>
  <conditionalFormatting sqref="H30">
    <cfRule type="expression" dxfId="315" priority="38" stopIfTrue="1">
      <formula>$F30="女"</formula>
    </cfRule>
  </conditionalFormatting>
  <conditionalFormatting sqref="H25">
    <cfRule type="expression" dxfId="314" priority="37" stopIfTrue="1">
      <formula>$F25="女"</formula>
    </cfRule>
  </conditionalFormatting>
  <conditionalFormatting sqref="H8">
    <cfRule type="expression" dxfId="313" priority="36" stopIfTrue="1">
      <formula>$F8="女"</formula>
    </cfRule>
  </conditionalFormatting>
  <conditionalFormatting sqref="H6">
    <cfRule type="expression" dxfId="312" priority="35" stopIfTrue="1">
      <formula>$F6="女"</formula>
    </cfRule>
  </conditionalFormatting>
  <conditionalFormatting sqref="H9">
    <cfRule type="expression" dxfId="311" priority="34" stopIfTrue="1">
      <formula>$F9="女"</formula>
    </cfRule>
  </conditionalFormatting>
  <conditionalFormatting sqref="H5">
    <cfRule type="expression" dxfId="310" priority="33" stopIfTrue="1">
      <formula>$F5="女"</formula>
    </cfRule>
  </conditionalFormatting>
  <conditionalFormatting sqref="H10">
    <cfRule type="expression" dxfId="309" priority="32" stopIfTrue="1">
      <formula>$F10="女"</formula>
    </cfRule>
  </conditionalFormatting>
  <conditionalFormatting sqref="H7">
    <cfRule type="expression" dxfId="308" priority="31" stopIfTrue="1">
      <formula>$F7="女"</formula>
    </cfRule>
  </conditionalFormatting>
  <conditionalFormatting sqref="H18">
    <cfRule type="expression" dxfId="307" priority="30" stopIfTrue="1">
      <formula>$F18="女"</formula>
    </cfRule>
  </conditionalFormatting>
  <conditionalFormatting sqref="H16">
    <cfRule type="expression" dxfId="306" priority="29" stopIfTrue="1">
      <formula>$F16="女"</formula>
    </cfRule>
  </conditionalFormatting>
  <conditionalFormatting sqref="H15">
    <cfRule type="expression" dxfId="305" priority="28" stopIfTrue="1">
      <formula>$F15="女"</formula>
    </cfRule>
  </conditionalFormatting>
  <conditionalFormatting sqref="H17">
    <cfRule type="expression" dxfId="304" priority="27" stopIfTrue="1">
      <formula>$F17="女"</formula>
    </cfRule>
  </conditionalFormatting>
  <conditionalFormatting sqref="H19">
    <cfRule type="expression" dxfId="303" priority="25" stopIfTrue="1">
      <formula>$F19="女"</formula>
    </cfRule>
  </conditionalFormatting>
  <conditionalFormatting sqref="H11">
    <cfRule type="expression" dxfId="302" priority="24" stopIfTrue="1">
      <formula>$F11="女"</formula>
    </cfRule>
  </conditionalFormatting>
  <conditionalFormatting sqref="H11">
    <cfRule type="expression" dxfId="301" priority="23" stopIfTrue="1">
      <formula>$F11="女"</formula>
    </cfRule>
  </conditionalFormatting>
  <conditionalFormatting sqref="H21">
    <cfRule type="expression" dxfId="300" priority="22" stopIfTrue="1">
      <formula>$F21="女"</formula>
    </cfRule>
  </conditionalFormatting>
  <conditionalFormatting sqref="H21">
    <cfRule type="expression" dxfId="299" priority="21" stopIfTrue="1">
      <formula>$F21="女"</formula>
    </cfRule>
  </conditionalFormatting>
  <conditionalFormatting sqref="U3:W9 O3:O11 P10:Q11 T3:T11 P3:S9">
    <cfRule type="cellIs" dxfId="298" priority="19" operator="equal">
      <formula>""</formula>
    </cfRule>
  </conditionalFormatting>
  <conditionalFormatting sqref="S11:T11 V11:W11 S10:W10">
    <cfRule type="cellIs" dxfId="297" priority="16" operator="equal">
      <formula>""</formula>
    </cfRule>
  </conditionalFormatting>
  <conditionalFormatting sqref="U11">
    <cfRule type="expression" dxfId="296" priority="17" stopIfTrue="1">
      <formula>AND($C11=0,$C11&lt;&gt;"")</formula>
    </cfRule>
    <cfRule type="expression" dxfId="295" priority="18" stopIfTrue="1">
      <formula>AND($A11=0,$C11&lt;&gt;"")</formula>
    </cfRule>
  </conditionalFormatting>
  <conditionalFormatting sqref="R10:R11">
    <cfRule type="cellIs" dxfId="294" priority="15" operator="equal">
      <formula>""</formula>
    </cfRule>
  </conditionalFormatting>
  <conditionalFormatting sqref="D20:F20">
    <cfRule type="cellIs" dxfId="293" priority="14" operator="equal">
      <formula>""</formula>
    </cfRule>
  </conditionalFormatting>
  <conditionalFormatting sqref="F20">
    <cfRule type="cellIs" dxfId="292" priority="13" operator="equal">
      <formula>""</formula>
    </cfRule>
  </conditionalFormatting>
  <conditionalFormatting sqref="E20">
    <cfRule type="cellIs" dxfId="291" priority="11" operator="equal">
      <formula>""</formula>
    </cfRule>
  </conditionalFormatting>
  <conditionalFormatting sqref="E20">
    <cfRule type="cellIs" dxfId="290" priority="10" operator="equal">
      <formula>""</formula>
    </cfRule>
  </conditionalFormatting>
  <conditionalFormatting sqref="H20">
    <cfRule type="expression" dxfId="289" priority="9" stopIfTrue="1">
      <formula>$F20="女"</formula>
    </cfRule>
  </conditionalFormatting>
  <conditionalFormatting sqref="V13:W13 O13:S13">
    <cfRule type="cellIs" dxfId="288" priority="8" operator="equal">
      <formula>""</formula>
    </cfRule>
  </conditionalFormatting>
  <conditionalFormatting sqref="Q13">
    <cfRule type="cellIs" dxfId="287" priority="7" operator="equal">
      <formula>""</formula>
    </cfRule>
  </conditionalFormatting>
  <conditionalFormatting sqref="R13:S13 U13:V13">
    <cfRule type="cellIs" dxfId="286" priority="6" operator="equal">
      <formula>""</formula>
    </cfRule>
  </conditionalFormatting>
  <conditionalFormatting sqref="V13:Y13">
    <cfRule type="cellIs" dxfId="285" priority="5" operator="equal">
      <formula>""</formula>
    </cfRule>
  </conditionalFormatting>
  <conditionalFormatting sqref="P13">
    <cfRule type="cellIs" dxfId="284" priority="4" operator="equal">
      <formula>""</formula>
    </cfRule>
  </conditionalFormatting>
  <conditionalFormatting sqref="P13">
    <cfRule type="cellIs" dxfId="283" priority="3" operator="equal">
      <formula>""</formula>
    </cfRule>
  </conditionalFormatting>
  <conditionalFormatting sqref="T13">
    <cfRule type="cellIs" dxfId="282" priority="2" operator="equal">
      <formula>""</formula>
    </cfRule>
  </conditionalFormatting>
  <conditionalFormatting sqref="T13">
    <cfRule type="cellIs" dxfId="281" priority="1" operator="equal">
      <formula>""</formula>
    </cfRule>
  </conditionalFormatting>
  <dataValidations count="3">
    <dataValidation imeMode="halfKatakana" allowBlank="1" showInputMessage="1" showErrorMessage="1" sqref="Q3:Q11 F5:F11 F25:F31 F21 F15:F19 T12 T14:T21" xr:uid="{00000000-0002-0000-0300-000000000000}"/>
    <dataValidation type="list" allowBlank="1" showInputMessage="1" showErrorMessage="1" sqref="H4" xr:uid="{00000000-0002-0000-0300-000001000000}">
      <formula1>#REF!</formula1>
    </dataValidation>
    <dataValidation type="list" allowBlank="1" showInputMessage="1" showErrorMessage="1" sqref="H15:H21 H25:H31 H5:H11 Q12 Q14:Q21" xr:uid="{00000000-0002-0000-0300-000002000000}">
      <formula1>$C$57:$C$62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9"/>
  <sheetViews>
    <sheetView view="pageBreakPreview" topLeftCell="A7" zoomScaleNormal="100" zoomScaleSheetLayoutView="100" workbookViewId="0">
      <selection activeCell="I21" sqref="I21"/>
    </sheetView>
  </sheetViews>
  <sheetFormatPr defaultColWidth="9" defaultRowHeight="13.2"/>
  <cols>
    <col min="1" max="1" width="10" style="32" customWidth="1"/>
    <col min="2" max="2" width="4.33203125" style="28" customWidth="1"/>
    <col min="3" max="3" width="0.44140625" style="28" customWidth="1"/>
    <col min="4" max="4" width="8.44140625" style="28" bestFit="1" customWidth="1"/>
    <col min="5" max="5" width="14.77734375" style="29" customWidth="1"/>
    <col min="6" max="6" width="13.109375" style="63" customWidth="1"/>
    <col min="7" max="7" width="12.77734375" style="28" customWidth="1"/>
    <col min="8" max="8" width="5.21875" style="61" customWidth="1"/>
    <col min="9" max="9" width="12.44140625" style="68" customWidth="1"/>
    <col min="10" max="10" width="0.44140625" style="31" customWidth="1"/>
    <col min="11" max="11" width="5.6640625" style="28" customWidth="1"/>
    <col min="12" max="12" width="9" style="32"/>
    <col min="13" max="13" width="6" style="32" customWidth="1"/>
    <col min="14" max="14" width="3.44140625" style="41" bestFit="1" customWidth="1"/>
    <col min="15" max="15" width="5.44140625" style="41" bestFit="1" customWidth="1"/>
    <col min="16" max="16" width="11.6640625" style="41" bestFit="1" customWidth="1"/>
    <col min="17" max="17" width="5.44140625" style="41" bestFit="1" customWidth="1"/>
    <col min="18" max="19" width="9" style="32"/>
    <col min="20" max="20" width="12.77734375" style="41" bestFit="1" customWidth="1"/>
    <col min="21" max="16384" width="9" style="32"/>
  </cols>
  <sheetData>
    <row r="1" spans="1:23" ht="20.25" customHeight="1">
      <c r="A1" s="27" t="s">
        <v>35</v>
      </c>
    </row>
    <row r="2" spans="1:23" ht="20.25" customHeight="1">
      <c r="F2" s="63">
        <v>1</v>
      </c>
      <c r="N2" s="103" t="s">
        <v>48</v>
      </c>
      <c r="O2" s="104" t="s">
        <v>55</v>
      </c>
      <c r="P2" s="103" t="s">
        <v>41</v>
      </c>
      <c r="Q2" s="103" t="s">
        <v>49</v>
      </c>
      <c r="R2" s="103" t="s">
        <v>42</v>
      </c>
      <c r="S2" s="103" t="s">
        <v>11</v>
      </c>
      <c r="T2" s="103" t="s">
        <v>43</v>
      </c>
      <c r="U2" s="103"/>
      <c r="V2" s="105" t="s">
        <v>44</v>
      </c>
      <c r="W2" s="106" t="s">
        <v>45</v>
      </c>
    </row>
    <row r="3" spans="1:23" ht="20.25" customHeight="1">
      <c r="A3" s="32" t="s">
        <v>6</v>
      </c>
      <c r="B3" s="29" t="s">
        <v>7</v>
      </c>
      <c r="C3" s="29"/>
      <c r="D3" s="28" t="s">
        <v>8</v>
      </c>
      <c r="E3" s="29" t="s">
        <v>9</v>
      </c>
      <c r="G3" s="28" t="s">
        <v>10</v>
      </c>
      <c r="H3" s="61" t="s">
        <v>11</v>
      </c>
      <c r="I3" s="68" t="s">
        <v>12</v>
      </c>
      <c r="K3" s="28" t="s">
        <v>13</v>
      </c>
      <c r="L3" s="32">
        <v>1</v>
      </c>
      <c r="M3" s="32">
        <v>1</v>
      </c>
      <c r="N3" s="208">
        <v>13</v>
      </c>
      <c r="O3" s="83">
        <v>105</v>
      </c>
      <c r="P3" s="211" t="s">
        <v>186</v>
      </c>
      <c r="Q3" s="212" t="s">
        <v>305</v>
      </c>
      <c r="R3" s="213" t="s">
        <v>350</v>
      </c>
      <c r="S3" s="213">
        <v>4</v>
      </c>
      <c r="T3" s="214" t="s">
        <v>173</v>
      </c>
      <c r="U3" s="213"/>
      <c r="V3" s="215" t="s">
        <v>70</v>
      </c>
      <c r="W3" s="216"/>
    </row>
    <row r="4" spans="1:23" ht="20.25" customHeight="1">
      <c r="A4" s="32" t="s">
        <v>483</v>
      </c>
      <c r="B4" s="28">
        <v>1</v>
      </c>
      <c r="C4" s="31"/>
      <c r="D4" s="59">
        <v>105</v>
      </c>
      <c r="E4" s="60" t="s">
        <v>186</v>
      </c>
      <c r="F4" s="60" t="s">
        <v>305</v>
      </c>
      <c r="G4" s="60" t="s">
        <v>350</v>
      </c>
      <c r="H4" s="217">
        <v>4</v>
      </c>
      <c r="I4" s="227">
        <v>17.600000000000001</v>
      </c>
      <c r="K4" s="36">
        <v>2</v>
      </c>
      <c r="L4" s="32">
        <v>1</v>
      </c>
      <c r="M4" s="32">
        <v>2</v>
      </c>
      <c r="N4" s="23">
        <v>3</v>
      </c>
      <c r="O4" s="73">
        <v>1114</v>
      </c>
      <c r="P4" s="75" t="s">
        <v>142</v>
      </c>
      <c r="Q4" s="76" t="s">
        <v>285</v>
      </c>
      <c r="R4" s="41" t="s">
        <v>277</v>
      </c>
      <c r="S4" s="32">
        <v>3</v>
      </c>
      <c r="T4" s="74" t="s">
        <v>113</v>
      </c>
      <c r="V4" s="32" t="s">
        <v>70</v>
      </c>
      <c r="W4" s="32" t="s">
        <v>286</v>
      </c>
    </row>
    <row r="5" spans="1:23" ht="20.25" customHeight="1">
      <c r="A5" s="87"/>
      <c r="B5" s="28">
        <v>2</v>
      </c>
      <c r="C5" s="47"/>
      <c r="D5" s="73">
        <v>1114</v>
      </c>
      <c r="E5" s="74" t="s">
        <v>142</v>
      </c>
      <c r="F5" s="74" t="s">
        <v>285</v>
      </c>
      <c r="G5" s="80" t="s">
        <v>277</v>
      </c>
      <c r="H5" s="76">
        <v>3</v>
      </c>
      <c r="I5" s="226">
        <v>18.55</v>
      </c>
      <c r="K5" s="36">
        <v>4</v>
      </c>
      <c r="L5" s="32">
        <v>1</v>
      </c>
      <c r="M5" s="32">
        <v>3</v>
      </c>
      <c r="N5" s="23">
        <v>4</v>
      </c>
      <c r="O5" s="73">
        <v>737</v>
      </c>
      <c r="P5" s="75" t="s">
        <v>145</v>
      </c>
      <c r="Q5" s="76" t="s">
        <v>287</v>
      </c>
      <c r="R5" s="41" t="s">
        <v>277</v>
      </c>
      <c r="S5" s="32">
        <v>3</v>
      </c>
      <c r="T5" s="74" t="s">
        <v>113</v>
      </c>
      <c r="V5" s="32" t="s">
        <v>70</v>
      </c>
      <c r="W5" s="32" t="s">
        <v>288</v>
      </c>
    </row>
    <row r="6" spans="1:23" ht="20.25" customHeight="1">
      <c r="B6" s="28">
        <v>3</v>
      </c>
      <c r="C6" s="47"/>
      <c r="D6" s="73">
        <v>737</v>
      </c>
      <c r="E6" s="77" t="s">
        <v>145</v>
      </c>
      <c r="F6" s="74" t="s">
        <v>287</v>
      </c>
      <c r="G6" s="80" t="s">
        <v>277</v>
      </c>
      <c r="H6" s="76">
        <v>3</v>
      </c>
      <c r="I6" s="226">
        <v>19.72</v>
      </c>
      <c r="K6" s="36">
        <v>5</v>
      </c>
      <c r="L6" s="32">
        <v>1</v>
      </c>
      <c r="M6" s="32">
        <v>4</v>
      </c>
      <c r="N6" s="23">
        <v>8</v>
      </c>
      <c r="O6" s="73">
        <v>732</v>
      </c>
      <c r="P6" s="75" t="s">
        <v>122</v>
      </c>
      <c r="Q6" s="76" t="s">
        <v>295</v>
      </c>
      <c r="R6" s="41" t="s">
        <v>277</v>
      </c>
      <c r="S6" s="32">
        <v>4</v>
      </c>
      <c r="T6" s="74" t="s">
        <v>113</v>
      </c>
      <c r="V6" s="32" t="s">
        <v>70</v>
      </c>
      <c r="W6" s="32" t="s">
        <v>296</v>
      </c>
    </row>
    <row r="7" spans="1:23" ht="20.25" customHeight="1">
      <c r="B7" s="28">
        <v>4</v>
      </c>
      <c r="C7" s="47"/>
      <c r="D7" s="73">
        <v>732</v>
      </c>
      <c r="E7" s="74" t="s">
        <v>122</v>
      </c>
      <c r="F7" s="74" t="s">
        <v>295</v>
      </c>
      <c r="G7" s="80" t="s">
        <v>277</v>
      </c>
      <c r="H7" s="76">
        <v>4</v>
      </c>
      <c r="I7" s="226">
        <v>17.77</v>
      </c>
      <c r="K7" s="36">
        <v>3</v>
      </c>
      <c r="L7" s="32">
        <v>1</v>
      </c>
      <c r="M7" s="32">
        <v>5</v>
      </c>
      <c r="N7" s="164">
        <v>1</v>
      </c>
      <c r="O7" s="165">
        <v>1103</v>
      </c>
      <c r="P7" s="165" t="s">
        <v>137</v>
      </c>
      <c r="Q7" s="165" t="s">
        <v>281</v>
      </c>
      <c r="R7" s="165" t="s">
        <v>277</v>
      </c>
      <c r="S7" s="166">
        <v>3</v>
      </c>
      <c r="T7" s="165" t="s">
        <v>113</v>
      </c>
      <c r="U7" s="166"/>
      <c r="V7" s="167" t="s">
        <v>70</v>
      </c>
      <c r="W7" s="167" t="s">
        <v>282</v>
      </c>
    </row>
    <row r="8" spans="1:23" ht="20.25" customHeight="1">
      <c r="B8" s="28">
        <v>5</v>
      </c>
      <c r="C8" s="47"/>
      <c r="D8" s="73">
        <v>1103</v>
      </c>
      <c r="E8" s="74" t="s">
        <v>137</v>
      </c>
      <c r="F8" s="74" t="s">
        <v>428</v>
      </c>
      <c r="G8" s="80" t="s">
        <v>277</v>
      </c>
      <c r="H8" s="76">
        <v>3</v>
      </c>
      <c r="I8" s="226">
        <v>19.760000000000002</v>
      </c>
      <c r="K8" s="36">
        <v>6</v>
      </c>
      <c r="L8" s="32">
        <v>1</v>
      </c>
      <c r="M8" s="32">
        <v>6</v>
      </c>
      <c r="N8" s="23">
        <v>11</v>
      </c>
      <c r="O8" s="73">
        <v>1113</v>
      </c>
      <c r="P8" s="75" t="s">
        <v>131</v>
      </c>
      <c r="Q8" s="76" t="s">
        <v>301</v>
      </c>
      <c r="R8" s="41" t="s">
        <v>277</v>
      </c>
      <c r="S8" s="32">
        <v>4</v>
      </c>
      <c r="T8" s="74" t="s">
        <v>113</v>
      </c>
      <c r="V8" s="32" t="s">
        <v>70</v>
      </c>
      <c r="W8" s="32" t="s">
        <v>302</v>
      </c>
    </row>
    <row r="9" spans="1:23" ht="20.25" customHeight="1">
      <c r="B9" s="28">
        <v>6</v>
      </c>
      <c r="C9" s="47"/>
      <c r="D9" s="73">
        <v>1113</v>
      </c>
      <c r="E9" s="74" t="s">
        <v>131</v>
      </c>
      <c r="F9" s="74" t="s">
        <v>301</v>
      </c>
      <c r="G9" s="80" t="s">
        <v>277</v>
      </c>
      <c r="H9" s="76">
        <v>4</v>
      </c>
      <c r="I9" s="226">
        <v>17.57</v>
      </c>
      <c r="K9" s="37">
        <v>1</v>
      </c>
      <c r="L9" s="32">
        <v>1</v>
      </c>
      <c r="M9" s="32">
        <v>7</v>
      </c>
      <c r="N9" s="23">
        <v>5</v>
      </c>
      <c r="O9" s="73">
        <v>434</v>
      </c>
      <c r="P9" s="75" t="s">
        <v>216</v>
      </c>
      <c r="Q9" s="76" t="s">
        <v>289</v>
      </c>
      <c r="R9" s="41" t="s">
        <v>279</v>
      </c>
      <c r="S9" s="32">
        <v>3</v>
      </c>
      <c r="T9" s="74" t="s">
        <v>173</v>
      </c>
      <c r="V9" s="32" t="s">
        <v>70</v>
      </c>
      <c r="W9" s="32" t="s">
        <v>290</v>
      </c>
    </row>
    <row r="10" spans="1:23" ht="20.25" customHeight="1">
      <c r="B10" s="28">
        <v>7</v>
      </c>
      <c r="C10" s="47"/>
      <c r="D10" s="73">
        <v>434</v>
      </c>
      <c r="E10" s="74" t="s">
        <v>216</v>
      </c>
      <c r="F10" s="74" t="s">
        <v>289</v>
      </c>
      <c r="G10" s="80" t="s">
        <v>279</v>
      </c>
      <c r="H10" s="76">
        <v>3</v>
      </c>
      <c r="I10" s="226">
        <v>20.67</v>
      </c>
      <c r="K10" s="37">
        <v>8</v>
      </c>
      <c r="L10" s="32">
        <v>1</v>
      </c>
      <c r="M10" s="32">
        <v>8</v>
      </c>
      <c r="N10" s="23">
        <v>6</v>
      </c>
      <c r="O10" s="73">
        <v>437</v>
      </c>
      <c r="P10" s="75" t="s">
        <v>213</v>
      </c>
      <c r="Q10" s="76" t="s">
        <v>291</v>
      </c>
      <c r="R10" s="41" t="s">
        <v>279</v>
      </c>
      <c r="S10" s="32">
        <v>3</v>
      </c>
      <c r="T10" s="74" t="s">
        <v>173</v>
      </c>
      <c r="V10" s="32" t="s">
        <v>70</v>
      </c>
      <c r="W10" s="32" t="s">
        <v>292</v>
      </c>
    </row>
    <row r="11" spans="1:23" ht="20.25" customHeight="1">
      <c r="B11" s="28">
        <v>8</v>
      </c>
      <c r="D11" s="73">
        <v>437</v>
      </c>
      <c r="E11" s="74" t="s">
        <v>213</v>
      </c>
      <c r="F11" s="74" t="s">
        <v>291</v>
      </c>
      <c r="G11" s="81" t="s">
        <v>279</v>
      </c>
      <c r="H11" s="76">
        <v>3</v>
      </c>
      <c r="I11" s="226">
        <v>20.61</v>
      </c>
      <c r="K11" s="37">
        <v>7</v>
      </c>
      <c r="L11" s="32">
        <v>2</v>
      </c>
      <c r="M11" s="32">
        <v>2</v>
      </c>
      <c r="N11" s="23">
        <v>9</v>
      </c>
      <c r="O11" s="73">
        <v>740</v>
      </c>
      <c r="P11" s="75" t="s">
        <v>125</v>
      </c>
      <c r="Q11" s="76" t="s">
        <v>297</v>
      </c>
      <c r="R11" s="41" t="s">
        <v>277</v>
      </c>
      <c r="S11" s="32">
        <v>4</v>
      </c>
      <c r="T11" s="74" t="s">
        <v>113</v>
      </c>
      <c r="V11" s="32" t="s">
        <v>70</v>
      </c>
      <c r="W11" s="32" t="s">
        <v>298</v>
      </c>
    </row>
    <row r="12" spans="1:23" ht="20.25" customHeight="1">
      <c r="D12" s="38"/>
      <c r="E12" s="39"/>
      <c r="F12" s="66"/>
      <c r="G12" s="38"/>
      <c r="H12" s="40"/>
      <c r="L12" s="32">
        <v>2</v>
      </c>
      <c r="M12" s="32">
        <v>3</v>
      </c>
      <c r="N12" s="47">
        <v>15</v>
      </c>
      <c r="O12" s="73">
        <v>397</v>
      </c>
      <c r="P12" s="75" t="s">
        <v>274</v>
      </c>
      <c r="Q12" s="76" t="s">
        <v>308</v>
      </c>
      <c r="R12" s="41" t="s">
        <v>280</v>
      </c>
      <c r="S12" s="32">
        <v>4</v>
      </c>
      <c r="T12" s="74" t="s">
        <v>173</v>
      </c>
      <c r="V12" s="32" t="s">
        <v>70</v>
      </c>
      <c r="W12" s="32" t="s">
        <v>307</v>
      </c>
    </row>
    <row r="13" spans="1:23" ht="20.25" customHeight="1">
      <c r="A13" s="32" t="s">
        <v>15</v>
      </c>
      <c r="B13" s="29" t="s">
        <v>7</v>
      </c>
      <c r="C13" s="29"/>
      <c r="D13" s="28" t="s">
        <v>8</v>
      </c>
      <c r="E13" s="29" t="s">
        <v>9</v>
      </c>
      <c r="G13" s="28" t="s">
        <v>10</v>
      </c>
      <c r="H13" s="61" t="s">
        <v>11</v>
      </c>
      <c r="I13" s="68" t="s">
        <v>12</v>
      </c>
      <c r="K13" s="28" t="s">
        <v>13</v>
      </c>
      <c r="L13" s="32">
        <v>2</v>
      </c>
      <c r="M13" s="32">
        <v>4</v>
      </c>
      <c r="N13" s="47">
        <v>10</v>
      </c>
      <c r="O13" s="73">
        <v>1101</v>
      </c>
      <c r="P13" s="75" t="s">
        <v>128</v>
      </c>
      <c r="Q13" s="76" t="s">
        <v>299</v>
      </c>
      <c r="R13" s="41" t="s">
        <v>277</v>
      </c>
      <c r="S13" s="41">
        <v>4</v>
      </c>
      <c r="T13" s="74" t="s">
        <v>113</v>
      </c>
      <c r="U13" s="41"/>
      <c r="V13" s="41" t="s">
        <v>70</v>
      </c>
      <c r="W13" s="41" t="s">
        <v>300</v>
      </c>
    </row>
    <row r="14" spans="1:23" ht="20.25" customHeight="1">
      <c r="A14" s="32" t="s">
        <v>484</v>
      </c>
      <c r="B14" s="28">
        <v>1</v>
      </c>
      <c r="D14" s="33">
        <v>740</v>
      </c>
      <c r="E14" s="34" t="s">
        <v>125</v>
      </c>
      <c r="F14" s="34" t="s">
        <v>297</v>
      </c>
      <c r="G14" s="34" t="s">
        <v>277</v>
      </c>
      <c r="H14" s="33">
        <v>4</v>
      </c>
      <c r="I14" s="227">
        <v>17.739999999999998</v>
      </c>
      <c r="K14" s="36">
        <v>3</v>
      </c>
      <c r="L14" s="32">
        <v>2</v>
      </c>
      <c r="M14" s="32">
        <v>5</v>
      </c>
      <c r="N14" s="23">
        <v>7</v>
      </c>
      <c r="O14" s="73">
        <v>849</v>
      </c>
      <c r="P14" s="75" t="s">
        <v>271</v>
      </c>
      <c r="Q14" s="76" t="s">
        <v>293</v>
      </c>
      <c r="R14" s="41" t="s">
        <v>280</v>
      </c>
      <c r="S14" s="32">
        <v>3</v>
      </c>
      <c r="T14" s="74" t="s">
        <v>173</v>
      </c>
      <c r="V14" s="32" t="s">
        <v>70</v>
      </c>
      <c r="W14" s="32" t="s">
        <v>294</v>
      </c>
    </row>
    <row r="15" spans="1:23" ht="20.25" customHeight="1">
      <c r="A15" s="61"/>
      <c r="B15" s="28">
        <v>2</v>
      </c>
      <c r="C15" s="47"/>
      <c r="D15" s="73">
        <v>397</v>
      </c>
      <c r="E15" s="74" t="s">
        <v>274</v>
      </c>
      <c r="F15" s="74" t="s">
        <v>308</v>
      </c>
      <c r="G15" s="80" t="s">
        <v>280</v>
      </c>
      <c r="H15" s="76">
        <v>4</v>
      </c>
      <c r="I15" s="226">
        <v>18.12</v>
      </c>
      <c r="K15" s="36">
        <v>8</v>
      </c>
      <c r="L15" s="32">
        <v>2</v>
      </c>
      <c r="M15" s="32">
        <v>6</v>
      </c>
      <c r="N15" s="47">
        <v>14</v>
      </c>
      <c r="O15" s="73">
        <v>405</v>
      </c>
      <c r="P15" s="75" t="s">
        <v>276</v>
      </c>
      <c r="Q15" s="76" t="s">
        <v>306</v>
      </c>
      <c r="R15" s="41" t="s">
        <v>280</v>
      </c>
      <c r="S15" s="32">
        <v>4</v>
      </c>
      <c r="T15" s="74" t="s">
        <v>173</v>
      </c>
      <c r="V15" s="32" t="s">
        <v>70</v>
      </c>
      <c r="W15" s="32" t="s">
        <v>307</v>
      </c>
    </row>
    <row r="16" spans="1:23" ht="20.25" customHeight="1">
      <c r="B16" s="28">
        <v>3</v>
      </c>
      <c r="C16" s="47"/>
      <c r="D16" s="73">
        <v>1101</v>
      </c>
      <c r="E16" s="74" t="s">
        <v>128</v>
      </c>
      <c r="F16" s="74" t="s">
        <v>299</v>
      </c>
      <c r="G16" s="80" t="s">
        <v>277</v>
      </c>
      <c r="H16" s="76">
        <v>4</v>
      </c>
      <c r="I16" s="226">
        <v>16.07</v>
      </c>
      <c r="K16" s="36">
        <v>1</v>
      </c>
      <c r="L16" s="32">
        <v>2</v>
      </c>
      <c r="M16" s="32">
        <v>7</v>
      </c>
      <c r="N16" s="23">
        <v>2</v>
      </c>
      <c r="O16" s="73">
        <v>1112</v>
      </c>
      <c r="P16" s="75" t="s">
        <v>139</v>
      </c>
      <c r="Q16" s="76" t="s">
        <v>283</v>
      </c>
      <c r="R16" s="41" t="s">
        <v>277</v>
      </c>
      <c r="S16" s="32">
        <v>3</v>
      </c>
      <c r="T16" s="74" t="s">
        <v>113</v>
      </c>
      <c r="V16" s="32" t="s">
        <v>70</v>
      </c>
      <c r="W16" s="32" t="s">
        <v>284</v>
      </c>
    </row>
    <row r="17" spans="1:23" ht="20.25" customHeight="1">
      <c r="B17" s="28">
        <v>4</v>
      </c>
      <c r="C17" s="47"/>
      <c r="D17" s="73">
        <v>849</v>
      </c>
      <c r="E17" s="77" t="s">
        <v>271</v>
      </c>
      <c r="F17" s="74" t="s">
        <v>293</v>
      </c>
      <c r="G17" s="80" t="s">
        <v>280</v>
      </c>
      <c r="H17" s="76">
        <v>3</v>
      </c>
      <c r="I17" s="226">
        <v>18.12</v>
      </c>
      <c r="K17" s="36">
        <v>7</v>
      </c>
      <c r="L17" s="32">
        <v>2</v>
      </c>
      <c r="M17" s="32">
        <v>8</v>
      </c>
      <c r="N17" s="23">
        <v>12</v>
      </c>
      <c r="O17" s="73">
        <v>731</v>
      </c>
      <c r="P17" s="75" t="s">
        <v>134</v>
      </c>
      <c r="Q17" s="76" t="s">
        <v>303</v>
      </c>
      <c r="R17" s="41" t="s">
        <v>277</v>
      </c>
      <c r="S17" s="32">
        <v>4</v>
      </c>
      <c r="T17" s="74" t="s">
        <v>113</v>
      </c>
      <c r="V17" s="32" t="s">
        <v>70</v>
      </c>
      <c r="W17" s="32" t="s">
        <v>304</v>
      </c>
    </row>
    <row r="18" spans="1:23" ht="20.25" customHeight="1">
      <c r="B18" s="28">
        <v>5</v>
      </c>
      <c r="C18" s="47"/>
      <c r="D18" s="73">
        <v>405</v>
      </c>
      <c r="E18" s="74" t="s">
        <v>276</v>
      </c>
      <c r="F18" s="74" t="s">
        <v>306</v>
      </c>
      <c r="G18" s="80" t="s">
        <v>280</v>
      </c>
      <c r="H18" s="76">
        <v>4</v>
      </c>
      <c r="I18" s="226">
        <v>17.96</v>
      </c>
      <c r="K18" s="36">
        <v>5</v>
      </c>
      <c r="L18" s="32">
        <v>2</v>
      </c>
      <c r="N18" s="47">
        <v>16</v>
      </c>
      <c r="O18" s="73">
        <v>1110</v>
      </c>
      <c r="P18" s="74" t="s">
        <v>443</v>
      </c>
      <c r="Q18" s="74" t="s">
        <v>442</v>
      </c>
      <c r="R18" s="80" t="s">
        <v>277</v>
      </c>
      <c r="S18" s="32">
        <v>4</v>
      </c>
      <c r="T18" s="74" t="s">
        <v>113</v>
      </c>
    </row>
    <row r="19" spans="1:23" ht="20.25" customHeight="1">
      <c r="B19" s="28">
        <v>6</v>
      </c>
      <c r="C19" s="47"/>
      <c r="D19" s="73">
        <v>1112</v>
      </c>
      <c r="E19" s="74" t="s">
        <v>139</v>
      </c>
      <c r="F19" s="74" t="s">
        <v>283</v>
      </c>
      <c r="G19" s="80" t="s">
        <v>277</v>
      </c>
      <c r="H19" s="76">
        <v>3</v>
      </c>
      <c r="I19" s="226">
        <v>17.8</v>
      </c>
      <c r="K19" s="36">
        <v>4</v>
      </c>
      <c r="N19" s="47">
        <v>17</v>
      </c>
      <c r="O19" s="73"/>
      <c r="P19" s="75"/>
      <c r="Q19" s="76"/>
      <c r="R19" s="41"/>
      <c r="T19" s="74"/>
    </row>
    <row r="20" spans="1:23" ht="20.25" customHeight="1">
      <c r="B20" s="28">
        <v>7</v>
      </c>
      <c r="C20" s="47"/>
      <c r="D20" s="73">
        <v>731</v>
      </c>
      <c r="E20" s="74" t="s">
        <v>134</v>
      </c>
      <c r="F20" s="74" t="s">
        <v>303</v>
      </c>
      <c r="G20" s="80" t="s">
        <v>277</v>
      </c>
      <c r="H20" s="76">
        <v>4</v>
      </c>
      <c r="I20" s="226">
        <v>18</v>
      </c>
      <c r="K20" s="36">
        <v>6</v>
      </c>
      <c r="N20" s="47">
        <v>18</v>
      </c>
      <c r="O20" s="73"/>
      <c r="P20" s="75"/>
      <c r="Q20" s="76"/>
      <c r="R20" s="41"/>
      <c r="T20" s="74"/>
    </row>
    <row r="21" spans="1:23" ht="20.25" customHeight="1">
      <c r="B21" s="28">
        <v>8</v>
      </c>
      <c r="D21" s="73">
        <v>1110</v>
      </c>
      <c r="E21" s="74" t="s">
        <v>443</v>
      </c>
      <c r="F21" s="74" t="s">
        <v>442</v>
      </c>
      <c r="G21" s="80" t="s">
        <v>277</v>
      </c>
      <c r="H21" s="76">
        <v>4</v>
      </c>
      <c r="I21" s="226">
        <v>16.98</v>
      </c>
      <c r="K21" s="36">
        <v>2</v>
      </c>
      <c r="N21" s="47">
        <v>19</v>
      </c>
      <c r="O21" s="73"/>
      <c r="P21" s="75"/>
      <c r="Q21" s="76"/>
      <c r="R21" s="41"/>
      <c r="T21" s="74"/>
    </row>
    <row r="22" spans="1:23" ht="20.25" customHeight="1">
      <c r="R22" s="41"/>
    </row>
    <row r="23" spans="1:23" ht="20.25" customHeight="1">
      <c r="A23" s="32" t="s">
        <v>16</v>
      </c>
      <c r="B23" s="29" t="s">
        <v>7</v>
      </c>
      <c r="C23" s="29"/>
      <c r="D23" s="28" t="s">
        <v>8</v>
      </c>
      <c r="E23" s="29" t="s">
        <v>9</v>
      </c>
      <c r="G23" s="28" t="s">
        <v>10</v>
      </c>
      <c r="H23" s="61" t="s">
        <v>11</v>
      </c>
      <c r="I23" s="68" t="s">
        <v>12</v>
      </c>
      <c r="K23" s="28" t="s">
        <v>13</v>
      </c>
    </row>
    <row r="24" spans="1:23" ht="20.25" customHeight="1">
      <c r="A24" s="32" t="s">
        <v>31</v>
      </c>
      <c r="B24" s="28">
        <v>1</v>
      </c>
      <c r="F24" s="65"/>
      <c r="G24" s="34"/>
      <c r="I24" s="70"/>
      <c r="K24" s="36"/>
    </row>
    <row r="25" spans="1:23" ht="20.25" customHeight="1">
      <c r="A25" s="61"/>
      <c r="B25" s="28">
        <v>2</v>
      </c>
      <c r="D25" s="73"/>
      <c r="E25" s="74"/>
      <c r="F25" s="74"/>
      <c r="G25" s="80"/>
      <c r="H25" s="76"/>
      <c r="I25" s="70"/>
      <c r="K25" s="36"/>
    </row>
    <row r="26" spans="1:23" ht="20.25" customHeight="1">
      <c r="B26" s="28">
        <v>3</v>
      </c>
      <c r="D26" s="73"/>
      <c r="E26" s="74"/>
      <c r="F26" s="74"/>
      <c r="G26" s="80"/>
      <c r="H26" s="76"/>
      <c r="I26" s="70"/>
      <c r="K26" s="36"/>
    </row>
    <row r="27" spans="1:23" ht="20.25" customHeight="1">
      <c r="B27" s="28">
        <v>4</v>
      </c>
      <c r="D27" s="73"/>
      <c r="E27" s="74"/>
      <c r="F27" s="74"/>
      <c r="G27" s="80"/>
      <c r="H27" s="76"/>
      <c r="I27" s="70"/>
      <c r="K27" s="36"/>
    </row>
    <row r="28" spans="1:23" ht="20.25" customHeight="1">
      <c r="B28" s="28">
        <v>5</v>
      </c>
      <c r="D28" s="73"/>
      <c r="E28" s="74"/>
      <c r="F28" s="74"/>
      <c r="G28" s="80"/>
      <c r="H28" s="76"/>
      <c r="I28" s="70"/>
      <c r="K28" s="36"/>
    </row>
    <row r="29" spans="1:23" ht="20.25" customHeight="1">
      <c r="B29" s="28">
        <v>6</v>
      </c>
      <c r="D29" s="73"/>
      <c r="E29" s="74"/>
      <c r="F29" s="74"/>
      <c r="G29" s="80"/>
      <c r="H29" s="76"/>
      <c r="I29" s="71"/>
      <c r="K29" s="36"/>
    </row>
    <row r="30" spans="1:23" ht="20.25" customHeight="1">
      <c r="B30" s="28">
        <v>7</v>
      </c>
      <c r="D30" s="73"/>
      <c r="E30" s="74"/>
      <c r="F30" s="74"/>
      <c r="G30" s="80"/>
      <c r="H30" s="76"/>
      <c r="I30" s="71"/>
      <c r="K30" s="36"/>
    </row>
    <row r="31" spans="1:23" ht="20.25" customHeight="1">
      <c r="B31" s="28">
        <v>8</v>
      </c>
      <c r="D31" s="73"/>
      <c r="E31" s="74"/>
      <c r="F31" s="74"/>
      <c r="G31" s="80"/>
      <c r="H31" s="76"/>
      <c r="I31" s="71"/>
      <c r="K31" s="37"/>
    </row>
    <row r="32" spans="1:23" ht="20.25" customHeight="1">
      <c r="D32" s="32"/>
      <c r="F32" s="65"/>
      <c r="G32" s="61"/>
      <c r="I32" s="69"/>
      <c r="J32" s="41"/>
      <c r="K32" s="32"/>
    </row>
    <row r="33" spans="4:11" ht="20.25" customHeight="1">
      <c r="D33" s="32"/>
      <c r="F33" s="65"/>
      <c r="G33" s="32"/>
      <c r="I33" s="69"/>
      <c r="J33" s="41"/>
      <c r="K33" s="32"/>
    </row>
    <row r="34" spans="4:11" ht="20.25" customHeight="1">
      <c r="D34" s="32"/>
      <c r="F34" s="65"/>
      <c r="G34" s="32"/>
      <c r="I34" s="69"/>
      <c r="J34" s="41"/>
      <c r="K34" s="32"/>
    </row>
    <row r="35" spans="4:11" ht="20.25" customHeight="1">
      <c r="D35" s="32"/>
      <c r="F35" s="65"/>
      <c r="G35" s="32"/>
      <c r="I35" s="69"/>
      <c r="J35" s="41"/>
      <c r="K35" s="32"/>
    </row>
    <row r="36" spans="4:11" ht="20.25" customHeight="1">
      <c r="D36" s="32"/>
      <c r="F36" s="65"/>
      <c r="G36" s="32"/>
      <c r="I36" s="69"/>
      <c r="J36" s="41"/>
      <c r="K36" s="32"/>
    </row>
    <row r="37" spans="4:11" ht="20.25" customHeight="1">
      <c r="D37" s="32"/>
      <c r="F37" s="65"/>
      <c r="G37" s="32"/>
    </row>
    <row r="38" spans="4:11" ht="20.25" customHeight="1">
      <c r="D38" s="32"/>
      <c r="F38" s="65"/>
      <c r="G38" s="32"/>
    </row>
    <row r="39" spans="4:11" ht="20.25" customHeight="1">
      <c r="D39" s="32"/>
      <c r="F39" s="65"/>
      <c r="G39" s="32"/>
    </row>
    <row r="40" spans="4:11" ht="20.25" customHeight="1">
      <c r="D40" s="32"/>
      <c r="F40" s="65"/>
      <c r="G40" s="32"/>
      <c r="I40" s="69"/>
      <c r="J40" s="41"/>
      <c r="K40" s="32"/>
    </row>
    <row r="41" spans="4:11" ht="20.25" customHeight="1">
      <c r="D41" s="32"/>
      <c r="F41" s="65"/>
      <c r="G41" s="32"/>
      <c r="I41" s="69"/>
      <c r="J41" s="41"/>
      <c r="K41" s="32"/>
    </row>
    <row r="42" spans="4:11" ht="20.25" customHeight="1">
      <c r="D42" s="32"/>
      <c r="F42" s="65"/>
      <c r="G42" s="32"/>
      <c r="I42" s="69"/>
      <c r="J42" s="41"/>
      <c r="K42" s="32"/>
    </row>
    <row r="43" spans="4:11" ht="20.25" customHeight="1">
      <c r="D43" s="32"/>
      <c r="F43" s="65"/>
      <c r="G43" s="32"/>
      <c r="I43" s="69"/>
      <c r="J43" s="41"/>
      <c r="K43" s="32"/>
    </row>
    <row r="44" spans="4:11" ht="20.25" customHeight="1"/>
    <row r="45" spans="4:11" ht="20.25" customHeight="1">
      <c r="D45" s="32"/>
      <c r="F45" s="65"/>
      <c r="G45" s="32"/>
    </row>
    <row r="46" spans="4:11" ht="20.25" customHeight="1">
      <c r="D46" s="32"/>
      <c r="F46" s="65"/>
      <c r="G46" s="32"/>
    </row>
    <row r="47" spans="4:11" ht="20.25" customHeight="1">
      <c r="D47" s="32"/>
      <c r="F47" s="65"/>
      <c r="G47" s="32"/>
    </row>
    <row r="48" spans="4:11" ht="20.25" customHeight="1">
      <c r="D48" s="32"/>
      <c r="F48" s="65"/>
      <c r="G48" s="32"/>
    </row>
    <row r="49" spans="4:7" ht="20.25" customHeight="1">
      <c r="D49" s="32"/>
      <c r="F49" s="65"/>
      <c r="G49" s="32"/>
    </row>
  </sheetData>
  <sortState xmlns:xlrd2="http://schemas.microsoft.com/office/spreadsheetml/2017/richdata2" ref="L3:W17">
    <sortCondition ref="L3:L17"/>
    <sortCondition ref="M3:M17"/>
  </sortState>
  <phoneticPr fontId="19"/>
  <conditionalFormatting sqref="Q4:Q6">
    <cfRule type="expression" dxfId="280" priority="40" stopIfTrue="1">
      <formula>$F4="女"</formula>
    </cfRule>
  </conditionalFormatting>
  <conditionalFormatting sqref="Q7:Q8">
    <cfRule type="expression" dxfId="279" priority="39" stopIfTrue="1">
      <formula>$F7="女"</formula>
    </cfRule>
  </conditionalFormatting>
  <conditionalFormatting sqref="Q9:Q17 Q19">
    <cfRule type="expression" dxfId="278" priority="38" stopIfTrue="1">
      <formula>$F9="女"</formula>
    </cfRule>
  </conditionalFormatting>
  <conditionalFormatting sqref="Q20:Q21">
    <cfRule type="expression" dxfId="277" priority="37" stopIfTrue="1">
      <formula>$F20="女"</formula>
    </cfRule>
  </conditionalFormatting>
  <conditionalFormatting sqref="H29">
    <cfRule type="expression" dxfId="276" priority="36" stopIfTrue="1">
      <formula>$F29="女"</formula>
    </cfRule>
  </conditionalFormatting>
  <conditionalFormatting sqref="H28">
    <cfRule type="expression" dxfId="275" priority="35" stopIfTrue="1">
      <formula>$F28="女"</formula>
    </cfRule>
  </conditionalFormatting>
  <conditionalFormatting sqref="H19">
    <cfRule type="expression" dxfId="274" priority="34" stopIfTrue="1">
      <formula>$F19="女"</formula>
    </cfRule>
  </conditionalFormatting>
  <conditionalFormatting sqref="H9">
    <cfRule type="expression" dxfId="273" priority="33" stopIfTrue="1">
      <formula>$F9="女"</formula>
    </cfRule>
  </conditionalFormatting>
  <conditionalFormatting sqref="H17">
    <cfRule type="expression" dxfId="272" priority="32" stopIfTrue="1">
      <formula>$F17="女"</formula>
    </cfRule>
  </conditionalFormatting>
  <conditionalFormatting sqref="H16">
    <cfRule type="expression" dxfId="271" priority="31" stopIfTrue="1">
      <formula>$F16="女"</formula>
    </cfRule>
  </conditionalFormatting>
  <conditionalFormatting sqref="H26">
    <cfRule type="expression" dxfId="270" priority="30" stopIfTrue="1">
      <formula>$F26="女"</formula>
    </cfRule>
  </conditionalFormatting>
  <conditionalFormatting sqref="H7">
    <cfRule type="expression" dxfId="269" priority="29" stopIfTrue="1">
      <formula>$F7="女"</formula>
    </cfRule>
  </conditionalFormatting>
  <conditionalFormatting sqref="H18">
    <cfRule type="expression" dxfId="268" priority="28" stopIfTrue="1">
      <formula>$F18="女"</formula>
    </cfRule>
  </conditionalFormatting>
  <conditionalFormatting sqref="H10">
    <cfRule type="expression" dxfId="267" priority="27" stopIfTrue="1">
      <formula>$F10="女"</formula>
    </cfRule>
  </conditionalFormatting>
  <conditionalFormatting sqref="H6">
    <cfRule type="expression" dxfId="266" priority="26" stopIfTrue="1">
      <formula>$F6="女"</formula>
    </cfRule>
  </conditionalFormatting>
  <conditionalFormatting sqref="H27">
    <cfRule type="expression" dxfId="265" priority="25" stopIfTrue="1">
      <formula>$F27="女"</formula>
    </cfRule>
  </conditionalFormatting>
  <conditionalFormatting sqref="H8">
    <cfRule type="expression" dxfId="264" priority="24" stopIfTrue="1">
      <formula>$F8="女"</formula>
    </cfRule>
  </conditionalFormatting>
  <conditionalFormatting sqref="H20">
    <cfRule type="expression" dxfId="263" priority="23" stopIfTrue="1">
      <formula>$F20="女"</formula>
    </cfRule>
  </conditionalFormatting>
  <conditionalFormatting sqref="H31">
    <cfRule type="expression" dxfId="262" priority="22" stopIfTrue="1">
      <formula>$F31="女"</formula>
    </cfRule>
  </conditionalFormatting>
  <conditionalFormatting sqref="H30">
    <cfRule type="expression" dxfId="261" priority="21" stopIfTrue="1">
      <formula>$F30="女"</formula>
    </cfRule>
  </conditionalFormatting>
  <conditionalFormatting sqref="H25">
    <cfRule type="expression" dxfId="260" priority="20" stopIfTrue="1">
      <formula>$F25="女"</formula>
    </cfRule>
  </conditionalFormatting>
  <conditionalFormatting sqref="H8">
    <cfRule type="expression" dxfId="259" priority="19" stopIfTrue="1">
      <formula>$F8="女"</formula>
    </cfRule>
  </conditionalFormatting>
  <conditionalFormatting sqref="H6">
    <cfRule type="expression" dxfId="258" priority="18" stopIfTrue="1">
      <formula>$F6="女"</formula>
    </cfRule>
  </conditionalFormatting>
  <conditionalFormatting sqref="H9">
    <cfRule type="expression" dxfId="257" priority="17" stopIfTrue="1">
      <formula>$F9="女"</formula>
    </cfRule>
  </conditionalFormatting>
  <conditionalFormatting sqref="H5">
    <cfRule type="expression" dxfId="256" priority="16" stopIfTrue="1">
      <formula>$F5="女"</formula>
    </cfRule>
  </conditionalFormatting>
  <conditionalFormatting sqref="H10">
    <cfRule type="expression" dxfId="255" priority="15" stopIfTrue="1">
      <formula>$F10="女"</formula>
    </cfRule>
  </conditionalFormatting>
  <conditionalFormatting sqref="H7">
    <cfRule type="expression" dxfId="254" priority="14" stopIfTrue="1">
      <formula>$F7="女"</formula>
    </cfRule>
  </conditionalFormatting>
  <conditionalFormatting sqref="H18">
    <cfRule type="expression" dxfId="253" priority="13" stopIfTrue="1">
      <formula>$F18="女"</formula>
    </cfRule>
  </conditionalFormatting>
  <conditionalFormatting sqref="H16">
    <cfRule type="expression" dxfId="252" priority="12" stopIfTrue="1">
      <formula>$F16="女"</formula>
    </cfRule>
  </conditionalFormatting>
  <conditionalFormatting sqref="H15">
    <cfRule type="expression" dxfId="251" priority="11" stopIfTrue="1">
      <formula>$F15="女"</formula>
    </cfRule>
  </conditionalFormatting>
  <conditionalFormatting sqref="H17">
    <cfRule type="expression" dxfId="250" priority="10" stopIfTrue="1">
      <formula>$F17="女"</formula>
    </cfRule>
  </conditionalFormatting>
  <conditionalFormatting sqref="H20">
    <cfRule type="expression" dxfId="249" priority="9" stopIfTrue="1">
      <formula>$F20="女"</formula>
    </cfRule>
  </conditionalFormatting>
  <conditionalFormatting sqref="H19">
    <cfRule type="expression" dxfId="248" priority="8" stopIfTrue="1">
      <formula>$F19="女"</formula>
    </cfRule>
  </conditionalFormatting>
  <conditionalFormatting sqref="H11">
    <cfRule type="expression" dxfId="247" priority="7" stopIfTrue="1">
      <formula>$F11="女"</formula>
    </cfRule>
  </conditionalFormatting>
  <conditionalFormatting sqref="H11">
    <cfRule type="expression" dxfId="246" priority="6" stopIfTrue="1">
      <formula>$F11="女"</formula>
    </cfRule>
  </conditionalFormatting>
  <conditionalFormatting sqref="O3:W3">
    <cfRule type="cellIs" dxfId="245" priority="3" operator="equal">
      <formula>""</formula>
    </cfRule>
  </conditionalFormatting>
  <conditionalFormatting sqref="H21">
    <cfRule type="expression" dxfId="244" priority="2" stopIfTrue="1">
      <formula>$F21="女"</formula>
    </cfRule>
  </conditionalFormatting>
  <conditionalFormatting sqref="H21">
    <cfRule type="expression" dxfId="243" priority="1" stopIfTrue="1">
      <formula>$F21="女"</formula>
    </cfRule>
  </conditionalFormatting>
  <dataValidations count="3">
    <dataValidation imeMode="halfKatakana" allowBlank="1" showInputMessage="1" showErrorMessage="1" sqref="F15:F21 F5:F11 F25:F31 Q18 T4:T21" xr:uid="{00000000-0002-0000-0400-000000000000}"/>
    <dataValidation type="list" allowBlank="1" showInputMessage="1" showErrorMessage="1" sqref="H4" xr:uid="{00000000-0002-0000-0400-000001000000}">
      <formula1>#REF!</formula1>
    </dataValidation>
    <dataValidation type="list" allowBlank="1" showInputMessage="1" showErrorMessage="1" sqref="H15:H21 H25:H31 H5:H11 Q4:Q17 Q19:Q21" xr:uid="{00000000-0002-0000-0400-000002000000}">
      <formula1>$C$57:$C$62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8"/>
  <sheetViews>
    <sheetView view="pageBreakPreview" zoomScaleNormal="100" zoomScaleSheetLayoutView="100" workbookViewId="0">
      <selection activeCell="F15" sqref="F15"/>
    </sheetView>
  </sheetViews>
  <sheetFormatPr defaultColWidth="9" defaultRowHeight="13.2"/>
  <cols>
    <col min="1" max="1" width="10" style="32" customWidth="1"/>
    <col min="2" max="2" width="4.33203125" style="28" customWidth="1"/>
    <col min="3" max="3" width="0.44140625" style="28" customWidth="1"/>
    <col min="4" max="4" width="8.44140625" style="28" bestFit="1" customWidth="1"/>
    <col min="5" max="5" width="14.77734375" style="29" customWidth="1"/>
    <col min="6" max="6" width="13.109375" style="30" customWidth="1"/>
    <col min="7" max="7" width="12.77734375" style="28" customWidth="1"/>
    <col min="8" max="8" width="5.21875" style="28" customWidth="1"/>
    <col min="9" max="9" width="12.44140625" style="28" customWidth="1"/>
    <col min="10" max="10" width="0.44140625" style="31" customWidth="1"/>
    <col min="11" max="11" width="5.6640625" style="28" customWidth="1"/>
    <col min="12" max="13" width="9" style="32"/>
    <col min="14" max="14" width="5.44140625" style="32" bestFit="1" customWidth="1"/>
    <col min="15" max="15" width="13.88671875" style="32" bestFit="1" customWidth="1"/>
    <col min="16" max="16" width="5.44140625" style="32" bestFit="1" customWidth="1"/>
    <col min="17" max="21" width="9" style="32"/>
    <col min="22" max="22" width="11.6640625" style="32" bestFit="1" customWidth="1"/>
    <col min="23" max="23" width="10.44140625" style="32" bestFit="1" customWidth="1"/>
    <col min="24" max="24" width="3.21875" style="32" bestFit="1" customWidth="1"/>
    <col min="25" max="16384" width="9" style="32"/>
  </cols>
  <sheetData>
    <row r="1" spans="1:24" ht="20.25" customHeight="1">
      <c r="A1" s="27" t="s">
        <v>32</v>
      </c>
    </row>
    <row r="2" spans="1:24" ht="20.25" customHeight="1"/>
    <row r="3" spans="1:24" ht="20.25" customHeight="1">
      <c r="A3" s="32" t="s">
        <v>6</v>
      </c>
      <c r="B3" s="29" t="s">
        <v>7</v>
      </c>
      <c r="C3" s="29"/>
      <c r="D3" s="28" t="s">
        <v>8</v>
      </c>
      <c r="E3" s="29" t="s">
        <v>9</v>
      </c>
      <c r="G3" s="28" t="s">
        <v>10</v>
      </c>
      <c r="H3" s="28" t="s">
        <v>11</v>
      </c>
      <c r="I3" s="28" t="s">
        <v>12</v>
      </c>
      <c r="K3" s="28" t="s">
        <v>13</v>
      </c>
      <c r="M3" s="103" t="s">
        <v>48</v>
      </c>
      <c r="N3" s="104" t="s">
        <v>55</v>
      </c>
      <c r="O3" s="103" t="s">
        <v>41</v>
      </c>
      <c r="P3" s="103" t="s">
        <v>49</v>
      </c>
      <c r="Q3" s="103" t="s">
        <v>42</v>
      </c>
      <c r="R3" s="103" t="s">
        <v>11</v>
      </c>
      <c r="S3" s="103"/>
      <c r="T3" s="105" t="s">
        <v>44</v>
      </c>
      <c r="U3" s="106" t="s">
        <v>45</v>
      </c>
      <c r="V3" s="103"/>
      <c r="W3" s="103" t="s">
        <v>43</v>
      </c>
      <c r="X3" s="103" t="s">
        <v>50</v>
      </c>
    </row>
    <row r="4" spans="1:24" ht="20.25" customHeight="1">
      <c r="A4" s="32" t="s">
        <v>495</v>
      </c>
      <c r="B4" s="28">
        <v>1</v>
      </c>
      <c r="D4" s="33">
        <v>98</v>
      </c>
      <c r="E4" s="34" t="s">
        <v>176</v>
      </c>
      <c r="F4" s="33" t="s">
        <v>311</v>
      </c>
      <c r="G4" s="149" t="s">
        <v>350</v>
      </c>
      <c r="H4" s="76">
        <v>5</v>
      </c>
      <c r="I4" s="36">
        <v>19.09</v>
      </c>
      <c r="K4" s="36">
        <v>6</v>
      </c>
      <c r="M4" s="102">
        <v>1</v>
      </c>
      <c r="N4" s="97">
        <v>738</v>
      </c>
      <c r="O4" s="97" t="s">
        <v>119</v>
      </c>
      <c r="P4" s="97" t="s">
        <v>309</v>
      </c>
      <c r="Q4" s="97" t="s">
        <v>277</v>
      </c>
      <c r="R4" s="98">
        <v>5</v>
      </c>
      <c r="S4" s="98"/>
      <c r="T4" s="99" t="s">
        <v>70</v>
      </c>
      <c r="U4" s="100" t="s">
        <v>310</v>
      </c>
      <c r="V4" s="97"/>
      <c r="W4" s="97" t="s">
        <v>113</v>
      </c>
      <c r="X4" s="97"/>
    </row>
    <row r="5" spans="1:24" ht="20.25" customHeight="1">
      <c r="A5" s="61"/>
      <c r="B5" s="28">
        <v>2</v>
      </c>
      <c r="D5" s="73">
        <v>409</v>
      </c>
      <c r="E5" s="74" t="s">
        <v>267</v>
      </c>
      <c r="F5" s="74" t="s">
        <v>315</v>
      </c>
      <c r="G5" s="149" t="s">
        <v>280</v>
      </c>
      <c r="H5" s="76">
        <v>5</v>
      </c>
      <c r="I5" s="37">
        <v>17.63</v>
      </c>
      <c r="K5" s="36">
        <v>7</v>
      </c>
      <c r="M5" s="23">
        <v>2</v>
      </c>
      <c r="N5" s="73">
        <v>98</v>
      </c>
      <c r="O5" s="80" t="s">
        <v>176</v>
      </c>
      <c r="P5" s="76" t="s">
        <v>311</v>
      </c>
      <c r="Q5" s="41" t="s">
        <v>350</v>
      </c>
      <c r="R5" s="32">
        <v>5</v>
      </c>
      <c r="T5" s="32" t="s">
        <v>70</v>
      </c>
      <c r="V5" s="74"/>
      <c r="W5" s="74" t="s">
        <v>173</v>
      </c>
      <c r="X5" s="78"/>
    </row>
    <row r="6" spans="1:24" ht="20.25" customHeight="1">
      <c r="B6" s="28">
        <v>3</v>
      </c>
      <c r="D6" s="73">
        <v>746</v>
      </c>
      <c r="E6" s="80" t="s">
        <v>323</v>
      </c>
      <c r="F6" s="76" t="s">
        <v>317</v>
      </c>
      <c r="G6" s="150" t="s">
        <v>277</v>
      </c>
      <c r="H6" s="28">
        <v>6</v>
      </c>
      <c r="I6" s="37">
        <v>15.71</v>
      </c>
      <c r="K6" s="36">
        <v>4</v>
      </c>
      <c r="M6" s="23">
        <v>3</v>
      </c>
      <c r="N6" s="73">
        <v>94</v>
      </c>
      <c r="O6" s="80" t="s">
        <v>180</v>
      </c>
      <c r="P6" s="76" t="s">
        <v>312</v>
      </c>
      <c r="Q6" s="41" t="s">
        <v>350</v>
      </c>
      <c r="R6" s="32">
        <v>5</v>
      </c>
      <c r="T6" s="32" t="s">
        <v>70</v>
      </c>
      <c r="V6" s="74"/>
      <c r="W6" s="74" t="s">
        <v>173</v>
      </c>
      <c r="X6" s="78"/>
    </row>
    <row r="7" spans="1:24" ht="20.25" customHeight="1">
      <c r="B7" s="28">
        <v>4</v>
      </c>
      <c r="D7" s="73">
        <v>738</v>
      </c>
      <c r="E7" s="74" t="s">
        <v>119</v>
      </c>
      <c r="F7" s="74" t="s">
        <v>309</v>
      </c>
      <c r="G7" s="149" t="s">
        <v>277</v>
      </c>
      <c r="H7" s="76">
        <v>5</v>
      </c>
      <c r="I7" s="37">
        <v>14.44</v>
      </c>
      <c r="K7" s="36">
        <v>1</v>
      </c>
      <c r="M7" s="23">
        <v>4</v>
      </c>
      <c r="N7" s="73">
        <v>417</v>
      </c>
      <c r="O7" s="80" t="s">
        <v>269</v>
      </c>
      <c r="P7" s="76" t="s">
        <v>313</v>
      </c>
      <c r="Q7" s="41" t="s">
        <v>280</v>
      </c>
      <c r="R7" s="32">
        <v>5</v>
      </c>
      <c r="T7" s="32" t="s">
        <v>70</v>
      </c>
      <c r="U7" s="32" t="s">
        <v>314</v>
      </c>
      <c r="V7" s="77"/>
      <c r="W7" s="74" t="s">
        <v>173</v>
      </c>
      <c r="X7" s="79"/>
    </row>
    <row r="8" spans="1:24" ht="20.25" customHeight="1">
      <c r="B8" s="28">
        <v>5</v>
      </c>
      <c r="D8" s="73">
        <v>744</v>
      </c>
      <c r="E8" s="74" t="s">
        <v>324</v>
      </c>
      <c r="F8" s="82" t="s">
        <v>319</v>
      </c>
      <c r="G8" s="149" t="s">
        <v>277</v>
      </c>
      <c r="H8" s="76">
        <v>6</v>
      </c>
      <c r="I8" s="37">
        <v>14.94</v>
      </c>
      <c r="K8" s="36">
        <v>2</v>
      </c>
      <c r="M8" s="23">
        <v>5</v>
      </c>
      <c r="N8" s="73">
        <v>409</v>
      </c>
      <c r="O8" s="80" t="s">
        <v>267</v>
      </c>
      <c r="P8" s="76" t="s">
        <v>315</v>
      </c>
      <c r="Q8" s="41" t="s">
        <v>280</v>
      </c>
      <c r="R8" s="32">
        <v>5</v>
      </c>
      <c r="T8" s="32" t="s">
        <v>70</v>
      </c>
      <c r="U8" s="32" t="s">
        <v>316</v>
      </c>
      <c r="V8" s="77"/>
      <c r="W8" s="74" t="s">
        <v>173</v>
      </c>
      <c r="X8" s="79"/>
    </row>
    <row r="9" spans="1:24" ht="20.25" customHeight="1">
      <c r="B9" s="28">
        <v>6</v>
      </c>
      <c r="D9" s="73">
        <v>417</v>
      </c>
      <c r="E9" s="80" t="s">
        <v>269</v>
      </c>
      <c r="F9" s="76" t="s">
        <v>313</v>
      </c>
      <c r="G9" s="150" t="s">
        <v>280</v>
      </c>
      <c r="H9" s="28">
        <v>5</v>
      </c>
      <c r="I9" s="37">
        <v>15.38</v>
      </c>
      <c r="K9" s="37">
        <v>3</v>
      </c>
      <c r="M9" s="23">
        <v>6</v>
      </c>
      <c r="N9" s="73">
        <v>746</v>
      </c>
      <c r="O9" s="80" t="s">
        <v>323</v>
      </c>
      <c r="P9" s="76" t="s">
        <v>317</v>
      </c>
      <c r="Q9" s="41" t="s">
        <v>277</v>
      </c>
      <c r="R9" s="32">
        <v>6</v>
      </c>
      <c r="T9" s="32" t="s">
        <v>70</v>
      </c>
      <c r="U9" s="32" t="s">
        <v>318</v>
      </c>
      <c r="V9" s="74"/>
      <c r="W9" s="74" t="s">
        <v>113</v>
      </c>
      <c r="X9" s="78"/>
    </row>
    <row r="10" spans="1:24" ht="20.25" customHeight="1">
      <c r="B10" s="28">
        <v>7</v>
      </c>
      <c r="D10" s="73">
        <v>421</v>
      </c>
      <c r="E10" s="74" t="s">
        <v>224</v>
      </c>
      <c r="F10" s="82" t="s">
        <v>321</v>
      </c>
      <c r="G10" s="149" t="s">
        <v>279</v>
      </c>
      <c r="H10" s="76">
        <v>6</v>
      </c>
      <c r="I10" s="37">
        <v>15.72</v>
      </c>
      <c r="K10" s="37">
        <v>5</v>
      </c>
      <c r="M10" s="23">
        <v>7</v>
      </c>
      <c r="N10" s="73">
        <v>744</v>
      </c>
      <c r="O10" s="80" t="s">
        <v>324</v>
      </c>
      <c r="P10" s="76" t="s">
        <v>319</v>
      </c>
      <c r="Q10" s="41" t="s">
        <v>277</v>
      </c>
      <c r="R10" s="32">
        <v>6</v>
      </c>
      <c r="T10" s="32" t="s">
        <v>70</v>
      </c>
      <c r="U10" s="32" t="s">
        <v>320</v>
      </c>
      <c r="V10" s="74"/>
      <c r="W10" s="82" t="s">
        <v>113</v>
      </c>
      <c r="X10" s="78"/>
    </row>
    <row r="11" spans="1:24" ht="20.25" customHeight="1">
      <c r="B11" s="28">
        <v>8</v>
      </c>
      <c r="D11" s="28">
        <v>94</v>
      </c>
      <c r="E11" s="29" t="s">
        <v>180</v>
      </c>
      <c r="F11" s="82" t="s">
        <v>312</v>
      </c>
      <c r="G11" s="149" t="s">
        <v>350</v>
      </c>
      <c r="H11" s="76">
        <v>5</v>
      </c>
      <c r="I11" s="37">
        <v>17.64</v>
      </c>
      <c r="K11" s="37">
        <v>8</v>
      </c>
      <c r="M11" s="23">
        <v>8</v>
      </c>
      <c r="N11" s="73">
        <v>421</v>
      </c>
      <c r="O11" s="80" t="s">
        <v>224</v>
      </c>
      <c r="P11" s="76" t="s">
        <v>321</v>
      </c>
      <c r="Q11" s="41" t="s">
        <v>279</v>
      </c>
      <c r="R11" s="32">
        <v>6</v>
      </c>
      <c r="T11" s="32" t="s">
        <v>70</v>
      </c>
      <c r="U11" s="32" t="s">
        <v>322</v>
      </c>
      <c r="V11" s="74"/>
      <c r="W11" s="82" t="s">
        <v>173</v>
      </c>
      <c r="X11" s="79"/>
    </row>
    <row r="12" spans="1:24" ht="20.25" customHeight="1">
      <c r="D12" s="38"/>
      <c r="E12" s="39"/>
      <c r="F12" s="40"/>
      <c r="G12" s="38"/>
      <c r="H12" s="38"/>
      <c r="I12" s="72"/>
      <c r="M12" s="23">
        <v>9</v>
      </c>
      <c r="N12" s="73"/>
      <c r="O12" s="81"/>
      <c r="P12" s="76"/>
      <c r="Q12" s="41"/>
      <c r="V12" s="74"/>
      <c r="W12" s="82"/>
      <c r="X12" s="78"/>
    </row>
    <row r="13" spans="1:24" ht="20.25" customHeight="1">
      <c r="A13" s="32" t="s">
        <v>15</v>
      </c>
      <c r="B13" s="29" t="s">
        <v>7</v>
      </c>
      <c r="C13" s="29"/>
      <c r="D13" s="28" t="s">
        <v>8</v>
      </c>
      <c r="E13" s="29" t="s">
        <v>9</v>
      </c>
      <c r="G13" s="28" t="s">
        <v>10</v>
      </c>
      <c r="H13" s="28" t="s">
        <v>11</v>
      </c>
      <c r="I13" s="72" t="s">
        <v>12</v>
      </c>
      <c r="K13" s="28" t="s">
        <v>13</v>
      </c>
      <c r="M13" s="23">
        <v>10</v>
      </c>
      <c r="N13" s="73"/>
      <c r="O13" s="81"/>
      <c r="P13" s="76"/>
      <c r="Q13" s="41"/>
      <c r="V13" s="74"/>
      <c r="W13" s="82"/>
      <c r="X13" s="78"/>
    </row>
    <row r="14" spans="1:24" ht="20.25" customHeight="1">
      <c r="A14" s="32" t="s">
        <v>29</v>
      </c>
      <c r="B14" s="28">
        <v>1</v>
      </c>
      <c r="D14" s="33"/>
      <c r="E14" s="34"/>
      <c r="F14" s="33"/>
      <c r="G14" s="81"/>
      <c r="H14" s="76"/>
      <c r="I14" s="70"/>
      <c r="K14" s="36"/>
      <c r="M14" s="47">
        <v>11</v>
      </c>
      <c r="N14" s="73"/>
      <c r="O14" s="81"/>
      <c r="P14" s="76"/>
      <c r="Q14" s="41"/>
      <c r="V14" s="74"/>
      <c r="W14" s="82"/>
      <c r="X14" s="78"/>
    </row>
    <row r="15" spans="1:24" ht="20.25" customHeight="1">
      <c r="A15" s="61"/>
      <c r="B15" s="28">
        <v>2</v>
      </c>
      <c r="D15" s="73"/>
      <c r="E15" s="74"/>
      <c r="F15" s="74"/>
      <c r="G15" s="80"/>
      <c r="H15" s="76"/>
      <c r="I15" s="70"/>
      <c r="K15" s="36"/>
      <c r="M15" s="47">
        <v>12</v>
      </c>
      <c r="N15" s="73"/>
      <c r="O15" s="80"/>
      <c r="P15" s="76"/>
      <c r="Q15" s="41"/>
      <c r="V15" s="74"/>
      <c r="W15" s="74"/>
      <c r="X15" s="79"/>
    </row>
    <row r="16" spans="1:24" ht="20.25" customHeight="1">
      <c r="B16" s="28">
        <v>3</v>
      </c>
      <c r="D16" s="73"/>
      <c r="E16" s="74"/>
      <c r="F16" s="74"/>
      <c r="G16" s="81"/>
      <c r="H16" s="76"/>
      <c r="I16" s="70"/>
      <c r="K16" s="36"/>
      <c r="M16" s="47">
        <v>13</v>
      </c>
      <c r="N16" s="73"/>
      <c r="O16" s="80"/>
      <c r="P16" s="76"/>
      <c r="Q16" s="41"/>
      <c r="V16" s="74"/>
      <c r="W16" s="74"/>
      <c r="X16" s="79"/>
    </row>
    <row r="17" spans="1:24" ht="20.25" customHeight="1">
      <c r="B17" s="28">
        <v>4</v>
      </c>
      <c r="D17" s="73"/>
      <c r="E17" s="77"/>
      <c r="F17" s="74"/>
      <c r="G17" s="80"/>
      <c r="H17" s="76"/>
      <c r="I17" s="70"/>
      <c r="K17" s="36"/>
      <c r="M17" s="47">
        <v>14</v>
      </c>
      <c r="N17" s="73"/>
      <c r="O17" s="80"/>
      <c r="P17" s="76"/>
      <c r="Q17" s="41"/>
      <c r="V17" s="74"/>
      <c r="W17" s="74"/>
      <c r="X17" s="78"/>
    </row>
    <row r="18" spans="1:24" ht="20.25" customHeight="1">
      <c r="B18" s="28">
        <v>5</v>
      </c>
      <c r="D18" s="73"/>
      <c r="E18" s="74"/>
      <c r="F18" s="74"/>
      <c r="G18" s="80"/>
      <c r="H18" s="76"/>
      <c r="I18" s="70"/>
      <c r="K18" s="36"/>
      <c r="M18" s="47">
        <v>15</v>
      </c>
      <c r="N18" s="73"/>
      <c r="O18" s="80"/>
      <c r="P18" s="76"/>
      <c r="Q18" s="41"/>
      <c r="V18" s="74"/>
      <c r="W18" s="74"/>
      <c r="X18" s="79"/>
    </row>
    <row r="19" spans="1:24" ht="20.25" customHeight="1">
      <c r="B19" s="28">
        <v>6</v>
      </c>
      <c r="D19" s="73"/>
      <c r="E19" s="74"/>
      <c r="F19" s="74"/>
      <c r="G19" s="80"/>
      <c r="H19" s="76"/>
      <c r="I19" s="70"/>
      <c r="K19" s="36"/>
      <c r="M19" s="47">
        <v>16</v>
      </c>
      <c r="N19" s="73"/>
      <c r="O19" s="80"/>
      <c r="P19" s="76"/>
      <c r="Q19" s="41"/>
      <c r="V19" s="74"/>
      <c r="W19" s="74"/>
      <c r="X19" s="79"/>
    </row>
    <row r="20" spans="1:24" ht="20.25" customHeight="1">
      <c r="B20" s="28">
        <v>7</v>
      </c>
      <c r="D20" s="73"/>
      <c r="E20" s="74"/>
      <c r="F20" s="82"/>
      <c r="G20" s="81"/>
      <c r="H20" s="76"/>
      <c r="I20" s="70"/>
      <c r="K20" s="36"/>
      <c r="M20" s="47">
        <v>17</v>
      </c>
      <c r="N20" s="73"/>
      <c r="O20" s="80"/>
      <c r="P20" s="76"/>
      <c r="Q20" s="41"/>
      <c r="V20" s="74"/>
      <c r="W20" s="74"/>
      <c r="X20" s="78"/>
    </row>
    <row r="21" spans="1:24" ht="20.25" customHeight="1">
      <c r="B21" s="28">
        <v>8</v>
      </c>
      <c r="F21" s="82"/>
      <c r="G21" s="81"/>
      <c r="H21" s="76"/>
      <c r="I21" s="70"/>
      <c r="K21" s="36"/>
      <c r="M21" s="47">
        <v>18</v>
      </c>
      <c r="N21" s="73"/>
      <c r="O21" s="80"/>
      <c r="P21" s="76"/>
      <c r="Q21" s="41"/>
      <c r="V21" s="74"/>
      <c r="W21" s="74"/>
      <c r="X21" s="78"/>
    </row>
    <row r="22" spans="1:24" ht="20.25" customHeight="1">
      <c r="I22" s="72"/>
      <c r="M22" s="47"/>
      <c r="N22" s="47"/>
      <c r="O22" s="47"/>
      <c r="P22" s="47"/>
      <c r="Q22" s="41"/>
      <c r="V22" s="47"/>
      <c r="W22" s="47"/>
      <c r="X22" s="78"/>
    </row>
    <row r="23" spans="1:24" ht="20.25" customHeight="1">
      <c r="A23" s="32" t="s">
        <v>16</v>
      </c>
      <c r="B23" s="29" t="s">
        <v>17</v>
      </c>
      <c r="C23" s="29"/>
      <c r="D23" s="28" t="s">
        <v>18</v>
      </c>
      <c r="E23" s="29" t="s">
        <v>9</v>
      </c>
      <c r="G23" s="28" t="s">
        <v>10</v>
      </c>
      <c r="H23" s="28" t="s">
        <v>11</v>
      </c>
      <c r="I23" s="72" t="s">
        <v>12</v>
      </c>
      <c r="K23" s="28" t="s">
        <v>13</v>
      </c>
      <c r="M23" s="47"/>
      <c r="N23" s="47"/>
      <c r="O23" s="47"/>
      <c r="P23" s="47"/>
      <c r="Q23" s="41"/>
      <c r="V23" s="47"/>
      <c r="W23" s="47"/>
      <c r="X23" s="78"/>
    </row>
    <row r="24" spans="1:24" ht="20.25" customHeight="1">
      <c r="A24" s="32" t="s">
        <v>30</v>
      </c>
      <c r="B24" s="28">
        <v>1</v>
      </c>
      <c r="F24" s="28"/>
      <c r="G24" s="81"/>
      <c r="H24" s="76"/>
      <c r="I24" s="70"/>
      <c r="K24" s="36"/>
      <c r="M24" s="23"/>
      <c r="N24" s="23"/>
      <c r="O24" s="23"/>
      <c r="P24" s="23"/>
      <c r="V24" s="23"/>
      <c r="W24" s="23"/>
    </row>
    <row r="25" spans="1:24" ht="20.25" customHeight="1">
      <c r="A25" s="61"/>
      <c r="B25" s="28">
        <v>2</v>
      </c>
      <c r="D25" s="73"/>
      <c r="E25" s="74"/>
      <c r="F25" s="74"/>
      <c r="G25" s="80"/>
      <c r="H25" s="76"/>
      <c r="I25" s="70"/>
      <c r="K25" s="36"/>
      <c r="M25" s="23"/>
      <c r="N25" s="23"/>
      <c r="O25" s="23"/>
      <c r="P25" s="23"/>
      <c r="V25" s="23"/>
      <c r="W25" s="23"/>
    </row>
    <row r="26" spans="1:24" ht="20.25" customHeight="1">
      <c r="B26" s="28">
        <v>3</v>
      </c>
      <c r="D26" s="73"/>
      <c r="E26" s="74"/>
      <c r="F26" s="82"/>
      <c r="G26" s="81"/>
      <c r="H26" s="76"/>
      <c r="I26" s="70"/>
      <c r="K26" s="36"/>
    </row>
    <row r="27" spans="1:24" ht="20.25" customHeight="1">
      <c r="B27" s="28">
        <v>4</v>
      </c>
      <c r="D27" s="73"/>
      <c r="E27" s="74"/>
      <c r="F27" s="74"/>
      <c r="G27" s="80"/>
      <c r="H27" s="76"/>
      <c r="I27" s="70"/>
      <c r="K27" s="36"/>
    </row>
    <row r="28" spans="1:24" ht="20.25" customHeight="1">
      <c r="B28" s="28">
        <v>5</v>
      </c>
      <c r="D28" s="73"/>
      <c r="E28" s="74"/>
      <c r="F28" s="82"/>
      <c r="G28" s="81"/>
      <c r="H28" s="76"/>
      <c r="I28" s="70"/>
      <c r="K28" s="36"/>
    </row>
    <row r="29" spans="1:24" ht="20.25" customHeight="1">
      <c r="B29" s="28">
        <v>6</v>
      </c>
      <c r="D29" s="73"/>
      <c r="E29" s="74"/>
      <c r="F29" s="74"/>
      <c r="G29" s="80"/>
      <c r="H29" s="76"/>
      <c r="I29" s="70"/>
      <c r="K29" s="36"/>
    </row>
    <row r="30" spans="1:24" ht="20.25" customHeight="1">
      <c r="B30" s="28">
        <v>7</v>
      </c>
      <c r="D30" s="73"/>
      <c r="E30" s="74"/>
      <c r="F30" s="74"/>
      <c r="G30" s="80"/>
      <c r="H30" s="76"/>
      <c r="I30" s="70"/>
      <c r="K30" s="36"/>
    </row>
    <row r="31" spans="1:24" ht="20.25" customHeight="1">
      <c r="B31" s="28">
        <v>8</v>
      </c>
      <c r="F31" s="74"/>
      <c r="G31" s="81"/>
      <c r="H31" s="76"/>
      <c r="I31" s="85"/>
      <c r="K31" s="36"/>
    </row>
    <row r="32" spans="1:24" ht="20.25" customHeight="1"/>
    <row r="33" spans="4:11" ht="20.25" customHeight="1"/>
    <row r="34" spans="4:11" ht="20.25" customHeight="1">
      <c r="I34" s="32"/>
      <c r="J34" s="41"/>
      <c r="K34" s="32"/>
    </row>
    <row r="35" spans="4:11" ht="20.25" customHeight="1">
      <c r="D35" s="32"/>
      <c r="F35" s="32"/>
      <c r="I35" s="32"/>
      <c r="J35" s="41"/>
      <c r="K35" s="32"/>
    </row>
    <row r="36" spans="4:11" ht="20.25" customHeight="1">
      <c r="D36" s="32"/>
      <c r="F36" s="32"/>
      <c r="I36" s="32"/>
      <c r="J36" s="41"/>
      <c r="K36" s="32"/>
    </row>
    <row r="37" spans="4:11" ht="20.25" customHeight="1">
      <c r="D37" s="32"/>
      <c r="F37" s="32"/>
      <c r="I37" s="32"/>
      <c r="J37" s="41"/>
      <c r="K37" s="32"/>
    </row>
    <row r="38" spans="4:11" ht="20.25" customHeight="1">
      <c r="D38" s="32"/>
      <c r="F38" s="32"/>
      <c r="I38" s="32"/>
      <c r="J38" s="41"/>
      <c r="K38" s="32"/>
    </row>
    <row r="39" spans="4:11" ht="20.25" customHeight="1">
      <c r="D39" s="32"/>
      <c r="F39" s="32"/>
      <c r="I39" s="32"/>
      <c r="J39" s="41"/>
      <c r="K39" s="32"/>
    </row>
    <row r="40" spans="4:11" ht="20.25" customHeight="1">
      <c r="D40" s="32"/>
      <c r="F40" s="32"/>
      <c r="I40" s="32"/>
      <c r="J40" s="41"/>
      <c r="K40" s="32"/>
    </row>
    <row r="41" spans="4:11" ht="20.25" customHeight="1">
      <c r="D41" s="32"/>
      <c r="F41" s="32"/>
      <c r="I41" s="32"/>
      <c r="J41" s="41"/>
      <c r="K41" s="32"/>
    </row>
    <row r="42" spans="4:11" ht="20.25" customHeight="1">
      <c r="D42" s="32"/>
      <c r="F42" s="32"/>
      <c r="I42" s="32"/>
      <c r="J42" s="41"/>
      <c r="K42" s="32"/>
    </row>
    <row r="43" spans="4:11" ht="20.25" customHeight="1">
      <c r="D43" s="32"/>
      <c r="F43" s="32"/>
      <c r="I43" s="32"/>
      <c r="J43" s="41"/>
      <c r="K43" s="32"/>
    </row>
    <row r="44" spans="4:11" ht="20.25" customHeight="1">
      <c r="D44" s="32"/>
      <c r="F44" s="32"/>
      <c r="I44" s="32"/>
      <c r="J44" s="41"/>
      <c r="K44" s="32"/>
    </row>
    <row r="45" spans="4:11" ht="20.25" customHeight="1">
      <c r="D45" s="32"/>
      <c r="F45" s="32"/>
      <c r="I45" s="32"/>
      <c r="J45" s="41"/>
      <c r="K45" s="32"/>
    </row>
    <row r="46" spans="4:11" ht="20.25" customHeight="1">
      <c r="D46" s="32"/>
      <c r="F46" s="32"/>
    </row>
    <row r="47" spans="4:11" ht="20.25" customHeight="1">
      <c r="D47" s="32"/>
      <c r="F47" s="32"/>
    </row>
    <row r="48" spans="4:11" ht="20.25" customHeight="1">
      <c r="D48" s="32"/>
      <c r="F48" s="32"/>
    </row>
    <row r="49" spans="4:11" ht="20.25" customHeight="1">
      <c r="D49" s="32"/>
      <c r="F49" s="32"/>
      <c r="I49" s="32"/>
      <c r="J49" s="41"/>
      <c r="K49" s="32"/>
    </row>
    <row r="50" spans="4:11" ht="20.25" customHeight="1">
      <c r="D50" s="32"/>
      <c r="F50" s="32"/>
      <c r="I50" s="32"/>
      <c r="J50" s="41"/>
      <c r="K50" s="32"/>
    </row>
    <row r="51" spans="4:11" ht="20.25" customHeight="1">
      <c r="D51" s="32"/>
      <c r="F51" s="32"/>
      <c r="I51" s="32"/>
      <c r="J51" s="41"/>
      <c r="K51" s="32"/>
    </row>
    <row r="52" spans="4:11" ht="20.25" customHeight="1">
      <c r="D52" s="32"/>
      <c r="F52" s="32"/>
      <c r="I52" s="32"/>
      <c r="J52" s="41"/>
      <c r="K52" s="32"/>
    </row>
    <row r="53" spans="4:11" ht="20.25" customHeight="1"/>
    <row r="54" spans="4:11" ht="20.25" customHeight="1">
      <c r="D54" s="32"/>
      <c r="F54" s="32"/>
    </row>
    <row r="55" spans="4:11" ht="20.25" customHeight="1">
      <c r="D55" s="32"/>
      <c r="F55" s="32"/>
    </row>
    <row r="56" spans="4:11" ht="20.25" customHeight="1">
      <c r="D56" s="32"/>
      <c r="F56" s="32"/>
    </row>
    <row r="57" spans="4:11" ht="20.25" customHeight="1">
      <c r="D57" s="32"/>
      <c r="F57" s="32"/>
    </row>
    <row r="58" spans="4:11" ht="20.25" customHeight="1">
      <c r="D58" s="32"/>
      <c r="F58" s="32"/>
    </row>
  </sheetData>
  <phoneticPr fontId="15"/>
  <conditionalFormatting sqref="P5:P6">
    <cfRule type="expression" dxfId="242" priority="31" stopIfTrue="1">
      <formula>$F5="女"</formula>
    </cfRule>
  </conditionalFormatting>
  <conditionalFormatting sqref="P7:P8">
    <cfRule type="expression" dxfId="241" priority="30" stopIfTrue="1">
      <formula>$F7="女"</formula>
    </cfRule>
  </conditionalFormatting>
  <conditionalFormatting sqref="P9:P14">
    <cfRule type="expression" dxfId="240" priority="29" stopIfTrue="1">
      <formula>$F9="女"</formula>
    </cfRule>
  </conditionalFormatting>
  <conditionalFormatting sqref="P15:P21">
    <cfRule type="expression" dxfId="239" priority="28" stopIfTrue="1">
      <formula>$F15="女"</formula>
    </cfRule>
  </conditionalFormatting>
  <conditionalFormatting sqref="H28">
    <cfRule type="expression" dxfId="238" priority="27" stopIfTrue="1">
      <formula>$F28="女"</formula>
    </cfRule>
  </conditionalFormatting>
  <conditionalFormatting sqref="H18">
    <cfRule type="expression" dxfId="237" priority="26" stopIfTrue="1">
      <formula>$F18="女"</formula>
    </cfRule>
  </conditionalFormatting>
  <conditionalFormatting sqref="H8">
    <cfRule type="expression" dxfId="236" priority="25" stopIfTrue="1">
      <formula>$F8="女"</formula>
    </cfRule>
  </conditionalFormatting>
  <conditionalFormatting sqref="H19">
    <cfRule type="expression" dxfId="235" priority="24" stopIfTrue="1">
      <formula>$F19="女"</formula>
    </cfRule>
  </conditionalFormatting>
  <conditionalFormatting sqref="H29">
    <cfRule type="expression" dxfId="234" priority="23" stopIfTrue="1">
      <formula>$F29="女"</formula>
    </cfRule>
  </conditionalFormatting>
  <conditionalFormatting sqref="H17">
    <cfRule type="expression" dxfId="233" priority="21" stopIfTrue="1">
      <formula>$F17="女"</formula>
    </cfRule>
  </conditionalFormatting>
  <conditionalFormatting sqref="H16">
    <cfRule type="expression" dxfId="232" priority="20" stopIfTrue="1">
      <formula>$F16="女"</formula>
    </cfRule>
  </conditionalFormatting>
  <conditionalFormatting sqref="H26">
    <cfRule type="expression" dxfId="231" priority="19" stopIfTrue="1">
      <formula>$F26="女"</formula>
    </cfRule>
  </conditionalFormatting>
  <conditionalFormatting sqref="H7">
    <cfRule type="expression" dxfId="230" priority="18" stopIfTrue="1">
      <formula>$F7="女"</formula>
    </cfRule>
  </conditionalFormatting>
  <conditionalFormatting sqref="H20">
    <cfRule type="expression" dxfId="229" priority="17" stopIfTrue="1">
      <formula>$F20="女"</formula>
    </cfRule>
  </conditionalFormatting>
  <conditionalFormatting sqref="H25">
    <cfRule type="expression" dxfId="228" priority="16" stopIfTrue="1">
      <formula>$F25="女"</formula>
    </cfRule>
  </conditionalFormatting>
  <conditionalFormatting sqref="H5">
    <cfRule type="expression" dxfId="227" priority="15" stopIfTrue="1">
      <formula>$F5="女"</formula>
    </cfRule>
  </conditionalFormatting>
  <conditionalFormatting sqref="H30">
    <cfRule type="expression" dxfId="226" priority="13" stopIfTrue="1">
      <formula>$F30="女"</formula>
    </cfRule>
  </conditionalFormatting>
  <conditionalFormatting sqref="H10">
    <cfRule type="expression" dxfId="225" priority="12" stopIfTrue="1">
      <formula>$F10="女"</formula>
    </cfRule>
  </conditionalFormatting>
  <conditionalFormatting sqref="H27">
    <cfRule type="expression" dxfId="224" priority="11" stopIfTrue="1">
      <formula>$F27="女"</formula>
    </cfRule>
  </conditionalFormatting>
  <conditionalFormatting sqref="H15">
    <cfRule type="expression" dxfId="223" priority="10" stopIfTrue="1">
      <formula>$F15="女"</formula>
    </cfRule>
  </conditionalFormatting>
  <conditionalFormatting sqref="H31">
    <cfRule type="expression" dxfId="222" priority="9" stopIfTrue="1">
      <formula>$F31="女"</formula>
    </cfRule>
  </conditionalFormatting>
  <conditionalFormatting sqref="H21">
    <cfRule type="expression" dxfId="221" priority="8" stopIfTrue="1">
      <formula>$F21="女"</formula>
    </cfRule>
  </conditionalFormatting>
  <conditionalFormatting sqref="H11">
    <cfRule type="expression" dxfId="220" priority="7" stopIfTrue="1">
      <formula>$F11="女"</formula>
    </cfRule>
  </conditionalFormatting>
  <conditionalFormatting sqref="H4">
    <cfRule type="expression" dxfId="219" priority="6" stopIfTrue="1">
      <formula>$F4="女"</formula>
    </cfRule>
  </conditionalFormatting>
  <conditionalFormatting sqref="H14">
    <cfRule type="expression" dxfId="218" priority="5" stopIfTrue="1">
      <formula>$F14="女"</formula>
    </cfRule>
  </conditionalFormatting>
  <conditionalFormatting sqref="H24">
    <cfRule type="expression" dxfId="217" priority="4" stopIfTrue="1">
      <formula>$F24="女"</formula>
    </cfRule>
  </conditionalFormatting>
  <conditionalFormatting sqref="N4:X4">
    <cfRule type="cellIs" dxfId="216" priority="3" operator="equal">
      <formula>""</formula>
    </cfRule>
  </conditionalFormatting>
  <conditionalFormatting sqref="F9">
    <cfRule type="expression" dxfId="215" priority="2" stopIfTrue="1">
      <formula>$F9="女"</formula>
    </cfRule>
  </conditionalFormatting>
  <conditionalFormatting sqref="F6">
    <cfRule type="expression" dxfId="214" priority="1" stopIfTrue="1">
      <formula>$F6="女"</formula>
    </cfRule>
  </conditionalFormatting>
  <dataValidations count="2">
    <dataValidation imeMode="halfKatakana" allowBlank="1" showInputMessage="1" showErrorMessage="1" sqref="W5:X21 F25:F31 F15:F21 X5:X23 F10:F11 F5 F7:F8" xr:uid="{00000000-0002-0000-0500-000000000000}"/>
    <dataValidation type="list" allowBlank="1" showInputMessage="1" showErrorMessage="1" sqref="H24:H31 H14:H21 P5:P21 F9 H10:H11 H4:H5 H7:H8 F6" xr:uid="{00000000-0002-0000-0500-000001000000}">
      <formula1>$C$57:$C$62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66"/>
  <sheetViews>
    <sheetView showGridLines="0" showZeros="0" view="pageBreakPreview" topLeftCell="B1" zoomScale="60" zoomScaleNormal="100" workbookViewId="0">
      <selection activeCell="H8" sqref="H8"/>
    </sheetView>
  </sheetViews>
  <sheetFormatPr defaultColWidth="9" defaultRowHeight="13.2"/>
  <cols>
    <col min="1" max="1" width="5.109375" style="23" customWidth="1"/>
    <col min="2" max="2" width="6.88671875" style="7" customWidth="1"/>
    <col min="3" max="3" width="11.109375" style="8" customWidth="1"/>
    <col min="4" max="4" width="13.77734375" style="148" hidden="1" customWidth="1"/>
    <col min="5" max="5" width="13.6640625" style="148" customWidth="1"/>
    <col min="6" max="6" width="3.6640625" style="7" customWidth="1"/>
    <col min="7" max="7" width="5" style="7" customWidth="1"/>
    <col min="8" max="8" width="12.6640625" style="23" customWidth="1"/>
    <col min="9" max="9" width="8.109375" style="148" customWidth="1"/>
    <col min="10" max="10" width="12.44140625" style="148" customWidth="1"/>
    <col min="11" max="11" width="6.44140625" style="148" customWidth="1"/>
    <col min="12" max="12" width="8.88671875" style="148" customWidth="1"/>
    <col min="13" max="13" width="62.33203125" style="23" customWidth="1"/>
    <col min="14" max="16384" width="9" style="23"/>
  </cols>
  <sheetData>
    <row r="1" spans="1:28" ht="40.5" customHeight="1">
      <c r="A1" s="151" t="s">
        <v>58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26"/>
    </row>
    <row r="2" spans="1:28" ht="21" customHeight="1">
      <c r="B2" s="10" t="s">
        <v>0</v>
      </c>
      <c r="C2" s="10" t="s">
        <v>1</v>
      </c>
      <c r="D2" s="10" t="s">
        <v>2</v>
      </c>
      <c r="E2" s="10" t="s">
        <v>5</v>
      </c>
      <c r="F2" s="58" t="s">
        <v>3</v>
      </c>
      <c r="G2" s="11" t="s">
        <v>4</v>
      </c>
      <c r="H2" s="42" t="s">
        <v>59</v>
      </c>
      <c r="I2" s="57" t="s">
        <v>26</v>
      </c>
      <c r="J2" s="42" t="s">
        <v>60</v>
      </c>
      <c r="K2" s="57" t="s">
        <v>26</v>
      </c>
      <c r="L2" s="55" t="s">
        <v>27</v>
      </c>
      <c r="M2" s="230" t="s">
        <v>62</v>
      </c>
      <c r="W2" s="107" t="s">
        <v>46</v>
      </c>
      <c r="X2" s="108" t="s">
        <v>51</v>
      </c>
      <c r="Y2" s="109" t="s">
        <v>52</v>
      </c>
      <c r="Z2" s="107" t="s">
        <v>47</v>
      </c>
      <c r="AA2" s="108" t="s">
        <v>53</v>
      </c>
      <c r="AB2" s="109" t="s">
        <v>54</v>
      </c>
    </row>
    <row r="3" spans="1:28" ht="21" customHeight="1">
      <c r="A3" s="23">
        <v>1</v>
      </c>
      <c r="B3" s="15">
        <v>741</v>
      </c>
      <c r="C3" s="22" t="s">
        <v>88</v>
      </c>
      <c r="D3" s="22" t="s">
        <v>385</v>
      </c>
      <c r="E3" s="13" t="s">
        <v>277</v>
      </c>
      <c r="F3" s="14">
        <v>5</v>
      </c>
      <c r="G3" s="21" t="s">
        <v>67</v>
      </c>
      <c r="H3" s="159">
        <v>15.95</v>
      </c>
      <c r="I3" s="25">
        <f>IF(B3="","",IF(H3="DNS",0,IF(H3="-",0,ROUNDDOWN(-H3*170.94+3342.7,))))</f>
        <v>616</v>
      </c>
      <c r="J3" s="202">
        <v>1.1000000000000001</v>
      </c>
      <c r="K3" s="25">
        <f t="shared" ref="K3:K22" si="0">IF(B3="","",ROUNDDOWN(J3*1153.8-465.38,))</f>
        <v>803</v>
      </c>
      <c r="L3" s="56">
        <f t="shared" ref="L3:L22" si="1">IF(B3="","",I3+K3)</f>
        <v>1419</v>
      </c>
      <c r="M3" s="230"/>
      <c r="N3" s="131">
        <v>741</v>
      </c>
      <c r="O3" s="132" t="s">
        <v>88</v>
      </c>
      <c r="P3" s="132" t="s">
        <v>89</v>
      </c>
      <c r="Q3" s="132" t="s">
        <v>277</v>
      </c>
      <c r="R3" s="133">
        <v>5</v>
      </c>
      <c r="S3" s="131" t="s">
        <v>67</v>
      </c>
      <c r="T3" s="143"/>
      <c r="U3" s="142"/>
      <c r="V3" s="141"/>
      <c r="W3" s="142" t="s">
        <v>70</v>
      </c>
      <c r="X3" s="141" t="s">
        <v>90</v>
      </c>
      <c r="Y3" s="141" t="s">
        <v>91</v>
      </c>
      <c r="Z3" s="142"/>
      <c r="AA3" s="141"/>
      <c r="AB3" s="140"/>
    </row>
    <row r="4" spans="1:28" ht="21" customHeight="1">
      <c r="A4" s="23">
        <v>2</v>
      </c>
      <c r="B4" s="15">
        <v>743</v>
      </c>
      <c r="C4" s="22" t="s">
        <v>92</v>
      </c>
      <c r="D4" s="22" t="s">
        <v>386</v>
      </c>
      <c r="E4" s="13" t="s">
        <v>277</v>
      </c>
      <c r="F4" s="14">
        <v>5</v>
      </c>
      <c r="G4" s="21" t="s">
        <v>67</v>
      </c>
      <c r="H4" s="159">
        <v>16.399999999999999</v>
      </c>
      <c r="I4" s="25">
        <f t="shared" ref="I4:I12" si="2">IF(B4="","",IF(H4="DNS",0,IF(H4="-",0,ROUNDDOWN(-H4*170.94+3342.7,))))</f>
        <v>539</v>
      </c>
      <c r="J4" s="202">
        <v>1.1000000000000001</v>
      </c>
      <c r="K4" s="25">
        <f t="shared" si="0"/>
        <v>803</v>
      </c>
      <c r="L4" s="56">
        <f t="shared" si="1"/>
        <v>1342</v>
      </c>
      <c r="M4" s="230"/>
      <c r="N4" s="131">
        <v>743</v>
      </c>
      <c r="O4" s="132" t="s">
        <v>92</v>
      </c>
      <c r="P4" s="132" t="s">
        <v>93</v>
      </c>
      <c r="Q4" s="132" t="s">
        <v>277</v>
      </c>
      <c r="R4" s="133">
        <v>5</v>
      </c>
      <c r="S4" s="131" t="s">
        <v>67</v>
      </c>
      <c r="T4" s="143"/>
      <c r="U4" s="142"/>
      <c r="V4" s="141"/>
      <c r="W4" s="142" t="s">
        <v>70</v>
      </c>
      <c r="X4" s="141" t="s">
        <v>94</v>
      </c>
      <c r="Y4" s="141" t="s">
        <v>91</v>
      </c>
      <c r="Z4" s="142"/>
      <c r="AA4" s="141"/>
      <c r="AB4" s="140"/>
    </row>
    <row r="5" spans="1:28" ht="21" customHeight="1">
      <c r="A5" s="23">
        <v>3</v>
      </c>
      <c r="B5" s="15"/>
      <c r="C5" s="22"/>
      <c r="D5" s="22"/>
      <c r="E5" s="13"/>
      <c r="F5" s="54"/>
      <c r="G5" s="21"/>
      <c r="H5" s="159"/>
      <c r="I5" s="25" t="str">
        <f t="shared" si="2"/>
        <v/>
      </c>
      <c r="J5" s="202"/>
      <c r="K5" s="25" t="str">
        <f t="shared" si="0"/>
        <v/>
      </c>
      <c r="L5" s="56" t="str">
        <f t="shared" si="1"/>
        <v/>
      </c>
      <c r="M5" s="230"/>
    </row>
    <row r="6" spans="1:28" ht="21" customHeight="1">
      <c r="A6" s="23">
        <v>4</v>
      </c>
      <c r="B6" s="15"/>
      <c r="C6" s="22"/>
      <c r="D6" s="22"/>
      <c r="E6" s="13"/>
      <c r="F6" s="54"/>
      <c r="G6" s="21"/>
      <c r="H6" s="159"/>
      <c r="I6" s="25" t="str">
        <f t="shared" si="2"/>
        <v/>
      </c>
      <c r="J6" s="202"/>
      <c r="K6" s="25" t="str">
        <f t="shared" si="0"/>
        <v/>
      </c>
      <c r="L6" s="56" t="str">
        <f t="shared" si="1"/>
        <v/>
      </c>
      <c r="M6" s="230"/>
    </row>
    <row r="7" spans="1:28" ht="21" customHeight="1">
      <c r="A7" s="23">
        <v>5</v>
      </c>
      <c r="B7" s="15"/>
      <c r="C7" s="22"/>
      <c r="D7" s="22"/>
      <c r="E7" s="13"/>
      <c r="F7" s="54"/>
      <c r="G7" s="21"/>
      <c r="H7" s="159"/>
      <c r="I7" s="25" t="str">
        <f t="shared" si="2"/>
        <v/>
      </c>
      <c r="J7" s="202"/>
      <c r="K7" s="25" t="str">
        <f t="shared" si="0"/>
        <v/>
      </c>
      <c r="L7" s="56" t="str">
        <f t="shared" si="1"/>
        <v/>
      </c>
      <c r="M7" s="230"/>
    </row>
    <row r="8" spans="1:28" ht="21" customHeight="1">
      <c r="A8" s="23">
        <v>6</v>
      </c>
      <c r="B8" s="15"/>
      <c r="C8" s="22"/>
      <c r="D8" s="22"/>
      <c r="E8" s="13"/>
      <c r="F8" s="54"/>
      <c r="G8" s="21"/>
      <c r="H8" s="159"/>
      <c r="I8" s="25" t="str">
        <f t="shared" si="2"/>
        <v/>
      </c>
      <c r="J8" s="202"/>
      <c r="K8" s="25" t="str">
        <f t="shared" si="0"/>
        <v/>
      </c>
      <c r="L8" s="56" t="str">
        <f t="shared" si="1"/>
        <v/>
      </c>
      <c r="M8" s="230"/>
    </row>
    <row r="9" spans="1:28" ht="21" customHeight="1">
      <c r="A9" s="23">
        <v>7</v>
      </c>
      <c r="B9" s="15"/>
      <c r="C9" s="22"/>
      <c r="D9" s="22"/>
      <c r="E9" s="13"/>
      <c r="F9" s="54"/>
      <c r="G9" s="21"/>
      <c r="H9" s="159"/>
      <c r="I9" s="25" t="str">
        <f t="shared" si="2"/>
        <v/>
      </c>
      <c r="J9" s="202"/>
      <c r="K9" s="25" t="str">
        <f t="shared" si="0"/>
        <v/>
      </c>
      <c r="L9" s="56" t="str">
        <f t="shared" si="1"/>
        <v/>
      </c>
      <c r="M9" s="230"/>
    </row>
    <row r="10" spans="1:28" ht="21" customHeight="1">
      <c r="A10" s="23">
        <v>8</v>
      </c>
      <c r="B10" s="15"/>
      <c r="C10" s="22"/>
      <c r="D10" s="22"/>
      <c r="E10" s="13"/>
      <c r="F10" s="54"/>
      <c r="G10" s="21"/>
      <c r="H10" s="159"/>
      <c r="I10" s="25" t="str">
        <f t="shared" si="2"/>
        <v/>
      </c>
      <c r="J10" s="202"/>
      <c r="K10" s="25" t="str">
        <f t="shared" si="0"/>
        <v/>
      </c>
      <c r="L10" s="56" t="str">
        <f t="shared" si="1"/>
        <v/>
      </c>
      <c r="M10" s="230"/>
    </row>
    <row r="11" spans="1:28" ht="21" customHeight="1">
      <c r="A11" s="23">
        <v>9</v>
      </c>
      <c r="B11" s="15"/>
      <c r="C11" s="22"/>
      <c r="D11" s="22"/>
      <c r="E11" s="13"/>
      <c r="F11" s="54"/>
      <c r="G11" s="21"/>
      <c r="H11" s="159"/>
      <c r="I11" s="25" t="str">
        <f t="shared" si="2"/>
        <v/>
      </c>
      <c r="J11" s="202"/>
      <c r="K11" s="25" t="str">
        <f t="shared" si="0"/>
        <v/>
      </c>
      <c r="L11" s="56" t="str">
        <f t="shared" si="1"/>
        <v/>
      </c>
      <c r="M11" s="230"/>
    </row>
    <row r="12" spans="1:28" ht="21" customHeight="1">
      <c r="A12" s="23">
        <v>10</v>
      </c>
      <c r="B12" s="15"/>
      <c r="C12" s="22"/>
      <c r="D12" s="22"/>
      <c r="E12" s="13"/>
      <c r="F12" s="54"/>
      <c r="G12" s="21"/>
      <c r="H12" s="159"/>
      <c r="I12" s="25" t="str">
        <f t="shared" si="2"/>
        <v/>
      </c>
      <c r="J12" s="202"/>
      <c r="K12" s="25" t="str">
        <f t="shared" si="0"/>
        <v/>
      </c>
      <c r="L12" s="56" t="str">
        <f t="shared" si="1"/>
        <v/>
      </c>
      <c r="M12" s="230"/>
    </row>
    <row r="13" spans="1:28" ht="21" hidden="1" customHeight="1">
      <c r="A13" s="23">
        <v>11</v>
      </c>
      <c r="B13" s="15"/>
      <c r="C13" s="12"/>
      <c r="D13" s="22"/>
      <c r="E13" s="13"/>
      <c r="F13" s="54"/>
      <c r="G13" s="21"/>
      <c r="H13" s="24"/>
      <c r="I13" s="25" t="str">
        <f t="shared" ref="I13:I22" si="3">IF(B13="","",ROUNDDOWN(H13*170.94+3342.7,))</f>
        <v/>
      </c>
      <c r="J13" s="94"/>
      <c r="K13" s="25" t="str">
        <f t="shared" si="0"/>
        <v/>
      </c>
      <c r="L13" s="56" t="str">
        <f t="shared" si="1"/>
        <v/>
      </c>
      <c r="M13" s="230"/>
    </row>
    <row r="14" spans="1:28" ht="21" hidden="1" customHeight="1">
      <c r="A14" s="23">
        <v>12</v>
      </c>
      <c r="B14" s="15"/>
      <c r="C14" s="12"/>
      <c r="D14" s="22"/>
      <c r="E14" s="13"/>
      <c r="F14" s="54"/>
      <c r="G14" s="21"/>
      <c r="H14" s="24"/>
      <c r="I14" s="25" t="str">
        <f t="shared" si="3"/>
        <v/>
      </c>
      <c r="J14" s="94"/>
      <c r="K14" s="25" t="str">
        <f t="shared" si="0"/>
        <v/>
      </c>
      <c r="L14" s="56" t="str">
        <f t="shared" si="1"/>
        <v/>
      </c>
    </row>
    <row r="15" spans="1:28" ht="21" hidden="1" customHeight="1">
      <c r="A15" s="23">
        <v>13</v>
      </c>
      <c r="B15" s="15"/>
      <c r="C15" s="12"/>
      <c r="D15" s="13"/>
      <c r="E15" s="13"/>
      <c r="F15" s="54"/>
      <c r="G15" s="14"/>
      <c r="H15" s="24"/>
      <c r="I15" s="25" t="str">
        <f t="shared" si="3"/>
        <v/>
      </c>
      <c r="J15" s="94"/>
      <c r="K15" s="25" t="str">
        <f t="shared" si="0"/>
        <v/>
      </c>
      <c r="L15" s="56" t="str">
        <f t="shared" si="1"/>
        <v/>
      </c>
    </row>
    <row r="16" spans="1:28" ht="21" hidden="1" customHeight="1">
      <c r="A16" s="23">
        <v>14</v>
      </c>
      <c r="B16" s="15"/>
      <c r="C16" s="12"/>
      <c r="D16" s="13"/>
      <c r="E16" s="13"/>
      <c r="F16" s="54"/>
      <c r="G16" s="14"/>
      <c r="H16" s="24"/>
      <c r="I16" s="25" t="str">
        <f t="shared" si="3"/>
        <v/>
      </c>
      <c r="J16" s="94"/>
      <c r="K16" s="25" t="str">
        <f t="shared" si="0"/>
        <v/>
      </c>
      <c r="L16" s="56" t="str">
        <f t="shared" si="1"/>
        <v/>
      </c>
    </row>
    <row r="17" spans="1:28" ht="21" hidden="1" customHeight="1">
      <c r="A17" s="23">
        <v>15</v>
      </c>
      <c r="B17" s="15"/>
      <c r="C17" s="12"/>
      <c r="D17" s="22"/>
      <c r="E17" s="13"/>
      <c r="F17" s="54"/>
      <c r="G17" s="21"/>
      <c r="H17" s="24"/>
      <c r="I17" s="25" t="str">
        <f t="shared" si="3"/>
        <v/>
      </c>
      <c r="J17" s="94"/>
      <c r="K17" s="25" t="str">
        <f t="shared" si="0"/>
        <v/>
      </c>
      <c r="L17" s="56" t="str">
        <f t="shared" si="1"/>
        <v/>
      </c>
    </row>
    <row r="18" spans="1:28" ht="21" hidden="1" customHeight="1">
      <c r="A18" s="23">
        <v>16</v>
      </c>
      <c r="B18" s="15"/>
      <c r="C18" s="12"/>
      <c r="D18" s="22"/>
      <c r="E18" s="13"/>
      <c r="F18" s="54"/>
      <c r="G18" s="21"/>
      <c r="H18" s="24"/>
      <c r="I18" s="25" t="str">
        <f t="shared" si="3"/>
        <v/>
      </c>
      <c r="J18" s="94"/>
      <c r="K18" s="25" t="str">
        <f t="shared" si="0"/>
        <v/>
      </c>
      <c r="L18" s="56" t="str">
        <f t="shared" si="1"/>
        <v/>
      </c>
    </row>
    <row r="19" spans="1:28" ht="21" hidden="1" customHeight="1">
      <c r="A19" s="23">
        <v>17</v>
      </c>
      <c r="B19" s="15"/>
      <c r="C19" s="12"/>
      <c r="D19" s="22"/>
      <c r="E19" s="13"/>
      <c r="F19" s="54"/>
      <c r="G19" s="21"/>
      <c r="H19" s="24"/>
      <c r="I19" s="25" t="str">
        <f t="shared" si="3"/>
        <v/>
      </c>
      <c r="J19" s="94"/>
      <c r="K19" s="25" t="str">
        <f t="shared" si="0"/>
        <v/>
      </c>
      <c r="L19" s="56" t="str">
        <f t="shared" si="1"/>
        <v/>
      </c>
    </row>
    <row r="20" spans="1:28" ht="21" hidden="1" customHeight="1">
      <c r="A20" s="23">
        <v>18</v>
      </c>
      <c r="B20" s="15"/>
      <c r="C20" s="12"/>
      <c r="D20" s="22"/>
      <c r="E20" s="13"/>
      <c r="F20" s="54"/>
      <c r="G20" s="21"/>
      <c r="H20" s="24"/>
      <c r="I20" s="25" t="str">
        <f t="shared" si="3"/>
        <v/>
      </c>
      <c r="J20" s="94"/>
      <c r="K20" s="25" t="str">
        <f t="shared" si="0"/>
        <v/>
      </c>
      <c r="L20" s="56" t="str">
        <f t="shared" si="1"/>
        <v/>
      </c>
    </row>
    <row r="21" spans="1:28" ht="21" hidden="1" customHeight="1">
      <c r="A21" s="23">
        <v>19</v>
      </c>
      <c r="B21" s="15"/>
      <c r="C21" s="12"/>
      <c r="D21" s="22"/>
      <c r="E21" s="13"/>
      <c r="F21" s="54"/>
      <c r="G21" s="21"/>
      <c r="H21" s="24"/>
      <c r="I21" s="25" t="str">
        <f t="shared" si="3"/>
        <v/>
      </c>
      <c r="J21" s="94"/>
      <c r="K21" s="25" t="str">
        <f t="shared" si="0"/>
        <v/>
      </c>
      <c r="L21" s="56" t="str">
        <f t="shared" si="1"/>
        <v/>
      </c>
    </row>
    <row r="22" spans="1:28" ht="21" hidden="1" customHeight="1">
      <c r="A22" s="23">
        <v>20</v>
      </c>
      <c r="B22" s="15"/>
      <c r="C22" s="12"/>
      <c r="D22" s="22"/>
      <c r="E22" s="13"/>
      <c r="F22" s="54"/>
      <c r="G22" s="21"/>
      <c r="H22" s="24"/>
      <c r="I22" s="25" t="str">
        <f t="shared" si="3"/>
        <v/>
      </c>
      <c r="J22" s="94"/>
      <c r="K22" s="25" t="str">
        <f t="shared" si="0"/>
        <v/>
      </c>
      <c r="L22" s="56" t="str">
        <f t="shared" si="1"/>
        <v/>
      </c>
    </row>
    <row r="23" spans="1:28" ht="22.5" customHeight="1">
      <c r="B23" s="3"/>
      <c r="C23" s="6"/>
      <c r="D23" s="5"/>
      <c r="E23" s="4"/>
      <c r="F23" s="3"/>
      <c r="G23" s="3"/>
      <c r="I23" s="4"/>
      <c r="J23" s="4"/>
      <c r="K23" s="4"/>
      <c r="L23" s="4"/>
    </row>
    <row r="24" spans="1:28" ht="40.5" customHeight="1">
      <c r="A24" s="151" t="s">
        <v>61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26"/>
    </row>
    <row r="25" spans="1:28" ht="25.5" customHeight="1">
      <c r="B25" s="10" t="s">
        <v>0</v>
      </c>
      <c r="C25" s="10" t="s">
        <v>1</v>
      </c>
      <c r="D25" s="10" t="s">
        <v>2</v>
      </c>
      <c r="E25" s="10" t="s">
        <v>5</v>
      </c>
      <c r="F25" s="58" t="s">
        <v>3</v>
      </c>
      <c r="G25" s="11" t="s">
        <v>4</v>
      </c>
      <c r="H25" s="42" t="s">
        <v>57</v>
      </c>
      <c r="I25" s="57" t="s">
        <v>26</v>
      </c>
      <c r="J25" s="42" t="s">
        <v>28</v>
      </c>
      <c r="K25" s="57" t="s">
        <v>26</v>
      </c>
      <c r="L25" s="55" t="s">
        <v>27</v>
      </c>
      <c r="W25" s="107" t="s">
        <v>46</v>
      </c>
      <c r="X25" s="108" t="s">
        <v>51</v>
      </c>
      <c r="Y25" s="109" t="s">
        <v>52</v>
      </c>
      <c r="Z25" s="107" t="s">
        <v>47</v>
      </c>
      <c r="AA25" s="108" t="s">
        <v>53</v>
      </c>
      <c r="AB25" s="109" t="s">
        <v>54</v>
      </c>
    </row>
    <row r="26" spans="1:28" ht="21" customHeight="1">
      <c r="A26" s="23">
        <v>1</v>
      </c>
      <c r="B26" s="15">
        <v>737</v>
      </c>
      <c r="C26" s="22" t="s">
        <v>84</v>
      </c>
      <c r="D26" s="22" t="s">
        <v>387</v>
      </c>
      <c r="E26" s="13" t="s">
        <v>277</v>
      </c>
      <c r="F26" s="14">
        <v>5</v>
      </c>
      <c r="G26" s="21" t="s">
        <v>67</v>
      </c>
      <c r="H26" s="202">
        <v>3.54</v>
      </c>
      <c r="I26" s="25">
        <f>IF(B26="","",ROUNDDOWN(H26*280.11-226.61,))</f>
        <v>764</v>
      </c>
      <c r="J26" s="202">
        <v>30.44</v>
      </c>
      <c r="K26" s="25">
        <f>IF(B26="","",ROUNDDOWN(J26*20.325+60.163,))</f>
        <v>678</v>
      </c>
      <c r="L26" s="56">
        <f t="shared" ref="L26:L45" si="4">IF(B26="","",I26+K26)</f>
        <v>1442</v>
      </c>
      <c r="N26" s="131">
        <v>737</v>
      </c>
      <c r="O26" s="132" t="s">
        <v>84</v>
      </c>
      <c r="P26" s="132" t="s">
        <v>85</v>
      </c>
      <c r="Q26" s="132" t="s">
        <v>277</v>
      </c>
      <c r="R26" s="133">
        <v>5</v>
      </c>
      <c r="S26" s="131" t="s">
        <v>67</v>
      </c>
      <c r="T26" s="143"/>
      <c r="U26" s="142"/>
      <c r="V26" s="141"/>
      <c r="W26" s="142"/>
      <c r="X26" s="141"/>
      <c r="Y26" s="141"/>
      <c r="Z26" s="142" t="s">
        <v>70</v>
      </c>
      <c r="AA26" s="141" t="s">
        <v>86</v>
      </c>
      <c r="AB26" s="140" t="s">
        <v>87</v>
      </c>
    </row>
    <row r="27" spans="1:28" ht="21" customHeight="1">
      <c r="A27" s="23">
        <v>2</v>
      </c>
      <c r="B27" s="15">
        <v>102</v>
      </c>
      <c r="C27" s="22" t="s">
        <v>170</v>
      </c>
      <c r="D27" s="22" t="s">
        <v>388</v>
      </c>
      <c r="E27" s="13" t="s">
        <v>350</v>
      </c>
      <c r="F27" s="14">
        <v>5</v>
      </c>
      <c r="G27" s="21" t="s">
        <v>150</v>
      </c>
      <c r="H27" s="202">
        <v>3.34</v>
      </c>
      <c r="I27" s="25">
        <f t="shared" ref="I27:I35" si="5">IF(B27="","",ROUNDDOWN(H27*280.11-226.61,))</f>
        <v>708</v>
      </c>
      <c r="J27" s="202">
        <v>20.2</v>
      </c>
      <c r="K27" s="25">
        <f t="shared" ref="K27:K45" si="6">IF(B27="","",ROUNDDOWN(J27*20.325+60.163,))</f>
        <v>470</v>
      </c>
      <c r="L27" s="56">
        <f t="shared" si="4"/>
        <v>1178</v>
      </c>
      <c r="N27" s="131">
        <v>102</v>
      </c>
      <c r="O27" s="144" t="s">
        <v>170</v>
      </c>
      <c r="P27" s="132" t="s">
        <v>169</v>
      </c>
      <c r="Q27" s="132" t="s">
        <v>350</v>
      </c>
      <c r="R27" s="133">
        <v>5</v>
      </c>
      <c r="S27" s="131" t="s">
        <v>150</v>
      </c>
      <c r="T27" s="143"/>
      <c r="U27" s="142"/>
      <c r="V27" s="141"/>
      <c r="W27" s="142"/>
      <c r="X27" s="141"/>
      <c r="Y27" s="141"/>
      <c r="Z27" s="142" t="s">
        <v>70</v>
      </c>
      <c r="AA27" s="141"/>
      <c r="AB27" s="140"/>
    </row>
    <row r="28" spans="1:28" ht="21" customHeight="1">
      <c r="A28" s="23">
        <v>3</v>
      </c>
      <c r="B28" s="15">
        <v>105</v>
      </c>
      <c r="C28" s="22" t="s">
        <v>168</v>
      </c>
      <c r="D28" s="22" t="s">
        <v>389</v>
      </c>
      <c r="E28" s="13" t="s">
        <v>350</v>
      </c>
      <c r="F28" s="14">
        <v>5</v>
      </c>
      <c r="G28" s="21" t="s">
        <v>150</v>
      </c>
      <c r="H28" s="202">
        <v>2.97</v>
      </c>
      <c r="I28" s="25">
        <f t="shared" si="5"/>
        <v>605</v>
      </c>
      <c r="J28" s="202">
        <v>16.11</v>
      </c>
      <c r="K28" s="25">
        <f t="shared" si="6"/>
        <v>387</v>
      </c>
      <c r="L28" s="56">
        <f t="shared" si="4"/>
        <v>992</v>
      </c>
      <c r="M28" s="25"/>
      <c r="N28" s="131">
        <v>105</v>
      </c>
      <c r="O28" s="144" t="s">
        <v>168</v>
      </c>
      <c r="P28" s="132" t="s">
        <v>167</v>
      </c>
      <c r="Q28" s="132" t="s">
        <v>350</v>
      </c>
      <c r="R28" s="133">
        <v>5</v>
      </c>
      <c r="S28" s="131" t="s">
        <v>150</v>
      </c>
      <c r="T28" s="143"/>
      <c r="U28" s="142"/>
      <c r="V28" s="141"/>
      <c r="W28" s="142"/>
      <c r="X28" s="141"/>
      <c r="Y28" s="141"/>
      <c r="Z28" s="142" t="s">
        <v>70</v>
      </c>
      <c r="AA28" s="141"/>
      <c r="AB28" s="140"/>
    </row>
    <row r="29" spans="1:28" ht="21" customHeight="1">
      <c r="A29" s="23">
        <v>4</v>
      </c>
      <c r="B29" s="15">
        <v>113</v>
      </c>
      <c r="C29" s="22" t="s">
        <v>166</v>
      </c>
      <c r="D29" s="22" t="s">
        <v>390</v>
      </c>
      <c r="E29" s="13" t="s">
        <v>350</v>
      </c>
      <c r="F29" s="14">
        <v>5</v>
      </c>
      <c r="G29" s="21" t="s">
        <v>150</v>
      </c>
      <c r="H29" s="202">
        <v>2.71</v>
      </c>
      <c r="I29" s="25">
        <f t="shared" si="5"/>
        <v>532</v>
      </c>
      <c r="J29" s="202">
        <v>15.98</v>
      </c>
      <c r="K29" s="25">
        <f t="shared" si="6"/>
        <v>384</v>
      </c>
      <c r="L29" s="56">
        <f t="shared" si="4"/>
        <v>916</v>
      </c>
      <c r="N29" s="131">
        <v>113</v>
      </c>
      <c r="O29" s="144" t="s">
        <v>166</v>
      </c>
      <c r="P29" s="132" t="s">
        <v>165</v>
      </c>
      <c r="Q29" s="132" t="s">
        <v>350</v>
      </c>
      <c r="R29" s="133">
        <v>5</v>
      </c>
      <c r="S29" s="131" t="s">
        <v>150</v>
      </c>
      <c r="T29" s="143"/>
      <c r="U29" s="142"/>
      <c r="V29" s="141"/>
      <c r="W29" s="142"/>
      <c r="X29" s="141"/>
      <c r="Y29" s="141"/>
      <c r="Z29" s="142" t="s">
        <v>70</v>
      </c>
      <c r="AA29" s="141"/>
      <c r="AB29" s="140"/>
    </row>
    <row r="30" spans="1:28" ht="21" customHeight="1">
      <c r="A30" s="23">
        <v>5</v>
      </c>
      <c r="B30" s="15">
        <v>116</v>
      </c>
      <c r="C30" s="22" t="s">
        <v>164</v>
      </c>
      <c r="D30" s="22" t="s">
        <v>391</v>
      </c>
      <c r="E30" s="13" t="s">
        <v>350</v>
      </c>
      <c r="F30" s="14">
        <v>5</v>
      </c>
      <c r="G30" s="21" t="s">
        <v>150</v>
      </c>
      <c r="H30" s="202">
        <v>2.85</v>
      </c>
      <c r="I30" s="25">
        <f t="shared" si="5"/>
        <v>571</v>
      </c>
      <c r="J30" s="202">
        <v>20.5</v>
      </c>
      <c r="K30" s="25">
        <f t="shared" si="6"/>
        <v>476</v>
      </c>
      <c r="L30" s="56">
        <f t="shared" si="4"/>
        <v>1047</v>
      </c>
      <c r="N30" s="131">
        <v>116</v>
      </c>
      <c r="O30" s="144" t="s">
        <v>164</v>
      </c>
      <c r="P30" s="132" t="s">
        <v>163</v>
      </c>
      <c r="Q30" s="132" t="s">
        <v>350</v>
      </c>
      <c r="R30" s="133">
        <v>5</v>
      </c>
      <c r="S30" s="131" t="s">
        <v>150</v>
      </c>
      <c r="T30" s="143"/>
      <c r="U30" s="142"/>
      <c r="V30" s="141"/>
      <c r="W30" s="142"/>
      <c r="X30" s="141"/>
      <c r="Y30" s="140"/>
      <c r="Z30" s="142" t="s">
        <v>70</v>
      </c>
      <c r="AA30" s="141"/>
      <c r="AB30" s="140"/>
    </row>
    <row r="31" spans="1:28" ht="21" customHeight="1">
      <c r="A31" s="23">
        <v>6</v>
      </c>
      <c r="B31" s="15">
        <v>104</v>
      </c>
      <c r="C31" s="22" t="s">
        <v>160</v>
      </c>
      <c r="D31" s="22" t="s">
        <v>392</v>
      </c>
      <c r="E31" s="13" t="s">
        <v>350</v>
      </c>
      <c r="F31" s="14">
        <v>5</v>
      </c>
      <c r="G31" s="21" t="s">
        <v>150</v>
      </c>
      <c r="H31" s="202">
        <v>2.9</v>
      </c>
      <c r="I31" s="25">
        <f t="shared" si="5"/>
        <v>585</v>
      </c>
      <c r="J31" s="202">
        <v>25.9</v>
      </c>
      <c r="K31" s="25">
        <f t="shared" si="6"/>
        <v>586</v>
      </c>
      <c r="L31" s="56">
        <f t="shared" si="4"/>
        <v>1171</v>
      </c>
      <c r="N31" s="131">
        <v>104</v>
      </c>
      <c r="O31" s="144" t="s">
        <v>160</v>
      </c>
      <c r="P31" s="132" t="s">
        <v>159</v>
      </c>
      <c r="Q31" s="132" t="s">
        <v>350</v>
      </c>
      <c r="R31" s="133">
        <v>5</v>
      </c>
      <c r="S31" s="131" t="s">
        <v>150</v>
      </c>
      <c r="T31" s="160"/>
      <c r="U31" s="142"/>
      <c r="V31" s="141"/>
      <c r="W31" s="142"/>
      <c r="X31" s="141"/>
      <c r="Y31" s="140"/>
      <c r="Z31" s="142" t="s">
        <v>70</v>
      </c>
      <c r="AA31" s="141"/>
      <c r="AB31" s="140"/>
    </row>
    <row r="32" spans="1:28" ht="21" customHeight="1">
      <c r="A32" s="23">
        <v>7</v>
      </c>
      <c r="B32" s="15">
        <v>424</v>
      </c>
      <c r="C32" s="22" t="s">
        <v>207</v>
      </c>
      <c r="D32" s="22" t="s">
        <v>393</v>
      </c>
      <c r="E32" s="13" t="s">
        <v>279</v>
      </c>
      <c r="F32" s="14">
        <v>5</v>
      </c>
      <c r="G32" s="21" t="s">
        <v>150</v>
      </c>
      <c r="H32" s="202">
        <v>2.96</v>
      </c>
      <c r="I32" s="25">
        <f t="shared" si="5"/>
        <v>602</v>
      </c>
      <c r="J32" s="202">
        <v>30.43</v>
      </c>
      <c r="K32" s="25">
        <f t="shared" si="6"/>
        <v>678</v>
      </c>
      <c r="L32" s="56">
        <f t="shared" si="4"/>
        <v>1280</v>
      </c>
      <c r="N32" s="131">
        <v>424</v>
      </c>
      <c r="O32" s="132" t="s">
        <v>207</v>
      </c>
      <c r="P32" s="132" t="s">
        <v>206</v>
      </c>
      <c r="Q32" s="132" t="s">
        <v>279</v>
      </c>
      <c r="R32" s="133">
        <v>5</v>
      </c>
      <c r="S32" s="131" t="s">
        <v>150</v>
      </c>
      <c r="T32" s="161"/>
      <c r="U32" s="142"/>
      <c r="V32" s="141"/>
      <c r="W32" s="142"/>
      <c r="X32" s="141"/>
      <c r="Y32" s="140"/>
      <c r="Z32" s="142" t="s">
        <v>70</v>
      </c>
      <c r="AA32" s="141" t="s">
        <v>205</v>
      </c>
      <c r="AB32" s="140"/>
    </row>
    <row r="33" spans="1:28" ht="21" customHeight="1">
      <c r="A33" s="23">
        <v>8</v>
      </c>
      <c r="B33" s="15">
        <v>427</v>
      </c>
      <c r="C33" s="22" t="s">
        <v>204</v>
      </c>
      <c r="D33" s="22" t="s">
        <v>394</v>
      </c>
      <c r="E33" s="13" t="s">
        <v>279</v>
      </c>
      <c r="F33" s="14">
        <v>5</v>
      </c>
      <c r="G33" s="21" t="s">
        <v>150</v>
      </c>
      <c r="H33" s="202">
        <v>3.34</v>
      </c>
      <c r="I33" s="25">
        <f t="shared" si="5"/>
        <v>708</v>
      </c>
      <c r="J33" s="202">
        <v>19.75</v>
      </c>
      <c r="K33" s="25">
        <f t="shared" si="6"/>
        <v>461</v>
      </c>
      <c r="L33" s="56">
        <f t="shared" si="4"/>
        <v>1169</v>
      </c>
      <c r="N33" s="131">
        <v>427</v>
      </c>
      <c r="O33" s="132" t="s">
        <v>204</v>
      </c>
      <c r="P33" s="132" t="s">
        <v>203</v>
      </c>
      <c r="Q33" s="132" t="s">
        <v>279</v>
      </c>
      <c r="R33" s="133">
        <v>5</v>
      </c>
      <c r="S33" s="131" t="s">
        <v>150</v>
      </c>
      <c r="T33" s="143"/>
      <c r="U33" s="142"/>
      <c r="V33" s="141"/>
      <c r="W33" s="142"/>
      <c r="X33" s="141"/>
      <c r="Y33" s="140"/>
      <c r="Z33" s="142" t="s">
        <v>70</v>
      </c>
      <c r="AA33" s="141" t="s">
        <v>202</v>
      </c>
      <c r="AB33" s="140"/>
    </row>
    <row r="34" spans="1:28" ht="21" customHeight="1">
      <c r="A34" s="23">
        <v>9</v>
      </c>
      <c r="B34" s="15">
        <v>100</v>
      </c>
      <c r="C34" s="22" t="s">
        <v>172</v>
      </c>
      <c r="D34" s="22" t="s">
        <v>395</v>
      </c>
      <c r="E34" s="13" t="s">
        <v>350</v>
      </c>
      <c r="F34" s="14">
        <v>6</v>
      </c>
      <c r="G34" s="21" t="s">
        <v>150</v>
      </c>
      <c r="H34" s="202">
        <v>3.74</v>
      </c>
      <c r="I34" s="25">
        <f t="shared" si="5"/>
        <v>821</v>
      </c>
      <c r="J34" s="202">
        <v>28.54</v>
      </c>
      <c r="K34" s="25">
        <f t="shared" si="6"/>
        <v>640</v>
      </c>
      <c r="L34" s="56">
        <f t="shared" si="4"/>
        <v>1461</v>
      </c>
      <c r="N34" s="131">
        <v>100</v>
      </c>
      <c r="O34" s="132" t="s">
        <v>172</v>
      </c>
      <c r="P34" s="132" t="s">
        <v>171</v>
      </c>
      <c r="Q34" s="132" t="s">
        <v>350</v>
      </c>
      <c r="R34" s="133">
        <v>6</v>
      </c>
      <c r="S34" s="131" t="s">
        <v>150</v>
      </c>
      <c r="T34" s="143"/>
      <c r="U34" s="142"/>
      <c r="V34" s="141"/>
      <c r="W34" s="142"/>
      <c r="X34" s="141"/>
      <c r="Y34" s="140"/>
      <c r="Z34" s="142" t="s">
        <v>70</v>
      </c>
      <c r="AA34" s="141"/>
      <c r="AB34" s="140"/>
    </row>
    <row r="35" spans="1:28" ht="21" customHeight="1">
      <c r="A35" s="23">
        <v>10</v>
      </c>
      <c r="B35" s="15"/>
      <c r="C35" s="12"/>
      <c r="D35" s="22"/>
      <c r="E35" s="13"/>
      <c r="F35" s="54"/>
      <c r="G35" s="21"/>
      <c r="H35" s="202"/>
      <c r="I35" s="25" t="str">
        <f t="shared" si="5"/>
        <v/>
      </c>
      <c r="J35" s="202"/>
      <c r="K35" s="25" t="str">
        <f t="shared" si="6"/>
        <v/>
      </c>
      <c r="L35" s="56" t="str">
        <f t="shared" si="4"/>
        <v/>
      </c>
    </row>
    <row r="36" spans="1:28" ht="21" hidden="1" customHeight="1">
      <c r="A36" s="23">
        <v>11</v>
      </c>
      <c r="B36" s="15"/>
      <c r="C36" s="12"/>
      <c r="D36" s="22"/>
      <c r="E36" s="13"/>
      <c r="F36" s="54"/>
      <c r="G36" s="21"/>
      <c r="H36" s="24"/>
      <c r="I36" s="25" t="str">
        <f t="shared" ref="I36:I45" si="7">IF(B36="","",ROUNDDOWN(H36*170.94+3342.7,))</f>
        <v/>
      </c>
      <c r="J36" s="94"/>
      <c r="K36" s="25" t="str">
        <f t="shared" si="6"/>
        <v/>
      </c>
      <c r="L36" s="56" t="str">
        <f t="shared" si="4"/>
        <v/>
      </c>
    </row>
    <row r="37" spans="1:28" ht="21" hidden="1" customHeight="1">
      <c r="A37" s="23">
        <v>12</v>
      </c>
      <c r="B37" s="15"/>
      <c r="C37" s="12"/>
      <c r="D37" s="22"/>
      <c r="E37" s="13"/>
      <c r="F37" s="54"/>
      <c r="G37" s="21"/>
      <c r="H37" s="24"/>
      <c r="I37" s="25" t="str">
        <f t="shared" si="7"/>
        <v/>
      </c>
      <c r="J37" s="94"/>
      <c r="K37" s="25" t="str">
        <f t="shared" si="6"/>
        <v/>
      </c>
      <c r="L37" s="56" t="str">
        <f t="shared" si="4"/>
        <v/>
      </c>
    </row>
    <row r="38" spans="1:28" ht="21" hidden="1" customHeight="1">
      <c r="A38" s="23">
        <v>13</v>
      </c>
      <c r="B38" s="15"/>
      <c r="C38" s="12"/>
      <c r="D38" s="13"/>
      <c r="E38" s="13"/>
      <c r="F38" s="54"/>
      <c r="G38" s="14"/>
      <c r="H38" s="24"/>
      <c r="I38" s="25" t="str">
        <f t="shared" si="7"/>
        <v/>
      </c>
      <c r="J38" s="94"/>
      <c r="K38" s="25" t="str">
        <f t="shared" si="6"/>
        <v/>
      </c>
      <c r="L38" s="56" t="str">
        <f t="shared" si="4"/>
        <v/>
      </c>
    </row>
    <row r="39" spans="1:28" ht="21" hidden="1" customHeight="1">
      <c r="A39" s="23">
        <v>14</v>
      </c>
      <c r="B39" s="15"/>
      <c r="C39" s="12"/>
      <c r="D39" s="13"/>
      <c r="E39" s="13"/>
      <c r="F39" s="54"/>
      <c r="G39" s="14"/>
      <c r="H39" s="24"/>
      <c r="I39" s="25" t="str">
        <f t="shared" si="7"/>
        <v/>
      </c>
      <c r="J39" s="94"/>
      <c r="K39" s="25" t="str">
        <f t="shared" si="6"/>
        <v/>
      </c>
      <c r="L39" s="56" t="str">
        <f t="shared" si="4"/>
        <v/>
      </c>
    </row>
    <row r="40" spans="1:28" ht="21" hidden="1" customHeight="1">
      <c r="A40" s="23">
        <v>15</v>
      </c>
      <c r="B40" s="15"/>
      <c r="C40" s="12"/>
      <c r="D40" s="22"/>
      <c r="E40" s="13"/>
      <c r="F40" s="54"/>
      <c r="G40" s="21"/>
      <c r="H40" s="24"/>
      <c r="I40" s="25" t="str">
        <f t="shared" si="7"/>
        <v/>
      </c>
      <c r="J40" s="94"/>
      <c r="K40" s="25" t="str">
        <f t="shared" si="6"/>
        <v/>
      </c>
      <c r="L40" s="56" t="str">
        <f t="shared" si="4"/>
        <v/>
      </c>
    </row>
    <row r="41" spans="1:28" ht="21" hidden="1" customHeight="1">
      <c r="A41" s="23">
        <v>16</v>
      </c>
      <c r="B41" s="15"/>
      <c r="C41" s="12"/>
      <c r="D41" s="22"/>
      <c r="E41" s="13"/>
      <c r="F41" s="54"/>
      <c r="G41" s="21"/>
      <c r="H41" s="24"/>
      <c r="I41" s="25" t="str">
        <f t="shared" si="7"/>
        <v/>
      </c>
      <c r="J41" s="94"/>
      <c r="K41" s="25" t="str">
        <f t="shared" si="6"/>
        <v/>
      </c>
      <c r="L41" s="56" t="str">
        <f t="shared" si="4"/>
        <v/>
      </c>
    </row>
    <row r="42" spans="1:28" ht="21" hidden="1" customHeight="1">
      <c r="A42" s="23">
        <v>17</v>
      </c>
      <c r="B42" s="15"/>
      <c r="C42" s="12"/>
      <c r="D42" s="22"/>
      <c r="E42" s="13"/>
      <c r="F42" s="54"/>
      <c r="G42" s="21"/>
      <c r="H42" s="24"/>
      <c r="I42" s="25" t="str">
        <f t="shared" si="7"/>
        <v/>
      </c>
      <c r="J42" s="94"/>
      <c r="K42" s="25" t="str">
        <f t="shared" si="6"/>
        <v/>
      </c>
      <c r="L42" s="56" t="str">
        <f t="shared" si="4"/>
        <v/>
      </c>
    </row>
    <row r="43" spans="1:28" ht="21" hidden="1" customHeight="1">
      <c r="A43" s="23">
        <v>18</v>
      </c>
      <c r="B43" s="15"/>
      <c r="C43" s="12"/>
      <c r="D43" s="22"/>
      <c r="E43" s="13"/>
      <c r="F43" s="54"/>
      <c r="G43" s="21"/>
      <c r="H43" s="24"/>
      <c r="I43" s="25" t="str">
        <f t="shared" si="7"/>
        <v/>
      </c>
      <c r="J43" s="94"/>
      <c r="K43" s="25" t="str">
        <f t="shared" si="6"/>
        <v/>
      </c>
      <c r="L43" s="56" t="str">
        <f t="shared" si="4"/>
        <v/>
      </c>
    </row>
    <row r="44" spans="1:28" ht="21" hidden="1" customHeight="1">
      <c r="A44" s="23">
        <v>19</v>
      </c>
      <c r="B44" s="15"/>
      <c r="C44" s="12"/>
      <c r="D44" s="22"/>
      <c r="E44" s="13"/>
      <c r="F44" s="54"/>
      <c r="G44" s="21"/>
      <c r="H44" s="24"/>
      <c r="I44" s="25" t="str">
        <f t="shared" si="7"/>
        <v/>
      </c>
      <c r="J44" s="94"/>
      <c r="K44" s="25" t="str">
        <f t="shared" si="6"/>
        <v/>
      </c>
      <c r="L44" s="56" t="str">
        <f t="shared" si="4"/>
        <v/>
      </c>
    </row>
    <row r="45" spans="1:28" ht="21" hidden="1" customHeight="1">
      <c r="A45" s="23">
        <v>20</v>
      </c>
      <c r="B45" s="15"/>
      <c r="C45" s="12"/>
      <c r="D45" s="22"/>
      <c r="E45" s="13"/>
      <c r="F45" s="54"/>
      <c r="G45" s="21"/>
      <c r="H45" s="24"/>
      <c r="I45" s="25" t="str">
        <f t="shared" si="7"/>
        <v/>
      </c>
      <c r="J45" s="94"/>
      <c r="K45" s="25" t="str">
        <f t="shared" si="6"/>
        <v/>
      </c>
      <c r="L45" s="56" t="str">
        <f t="shared" si="4"/>
        <v/>
      </c>
    </row>
    <row r="46" spans="1:28">
      <c r="B46" s="3"/>
      <c r="C46" s="6"/>
      <c r="D46" s="4"/>
      <c r="E46" s="4"/>
      <c r="F46" s="3"/>
      <c r="G46" s="3"/>
      <c r="I46" s="23"/>
      <c r="J46" s="23"/>
      <c r="K46" s="23"/>
      <c r="L46" s="23"/>
    </row>
    <row r="47" spans="1:28">
      <c r="B47" s="3"/>
      <c r="C47" s="6"/>
      <c r="D47" s="4"/>
      <c r="E47" s="4"/>
      <c r="F47" s="3"/>
      <c r="G47" s="3"/>
      <c r="I47" s="23"/>
      <c r="J47" s="23"/>
      <c r="K47" s="23"/>
      <c r="L47" s="23"/>
    </row>
    <row r="48" spans="1:28">
      <c r="B48" s="3"/>
      <c r="C48" s="6"/>
      <c r="D48" s="4"/>
      <c r="E48" s="4"/>
      <c r="F48" s="3"/>
      <c r="G48" s="3"/>
      <c r="I48" s="23"/>
      <c r="J48" s="23"/>
      <c r="K48" s="23"/>
      <c r="L48" s="23"/>
    </row>
    <row r="49" spans="2:12">
      <c r="B49" s="3"/>
      <c r="C49" s="6"/>
      <c r="D49" s="4"/>
      <c r="E49" s="4"/>
      <c r="F49" s="3"/>
      <c r="G49" s="3"/>
      <c r="I49" s="23"/>
      <c r="J49" s="23"/>
      <c r="K49" s="23"/>
      <c r="L49" s="23"/>
    </row>
    <row r="50" spans="2:12">
      <c r="B50" s="3"/>
      <c r="C50" s="6"/>
      <c r="D50" s="4"/>
      <c r="E50" s="4"/>
      <c r="F50" s="3"/>
      <c r="G50" s="3"/>
      <c r="I50" s="23"/>
      <c r="J50" s="23"/>
      <c r="K50" s="23"/>
      <c r="L50" s="23"/>
    </row>
    <row r="51" spans="2:12">
      <c r="B51" s="3"/>
      <c r="C51" s="6"/>
      <c r="D51" s="4"/>
      <c r="E51" s="4"/>
      <c r="F51" s="3"/>
      <c r="G51" s="3"/>
      <c r="I51" s="23"/>
      <c r="J51" s="23"/>
      <c r="K51" s="23"/>
      <c r="L51" s="23"/>
    </row>
    <row r="52" spans="2:12">
      <c r="B52" s="3"/>
      <c r="C52" s="6"/>
      <c r="D52" s="4"/>
      <c r="E52" s="4"/>
      <c r="F52" s="3"/>
      <c r="G52" s="3"/>
      <c r="I52" s="23"/>
      <c r="J52" s="23"/>
      <c r="K52" s="23"/>
      <c r="L52" s="23"/>
    </row>
    <row r="53" spans="2:12">
      <c r="B53" s="3"/>
      <c r="C53" s="6"/>
      <c r="D53" s="4"/>
      <c r="E53" s="4"/>
      <c r="F53" s="3"/>
      <c r="G53" s="3"/>
      <c r="I53" s="4"/>
      <c r="J53" s="4"/>
      <c r="K53" s="4"/>
      <c r="L53" s="4"/>
    </row>
    <row r="54" spans="2:12">
      <c r="B54" s="3"/>
      <c r="C54" s="6"/>
      <c r="D54" s="4"/>
      <c r="E54" s="4"/>
      <c r="F54" s="3"/>
      <c r="G54" s="3"/>
      <c r="I54" s="4"/>
      <c r="J54" s="4"/>
      <c r="K54" s="4"/>
      <c r="L54" s="4"/>
    </row>
    <row r="55" spans="2:12">
      <c r="B55" s="3"/>
      <c r="C55" s="6"/>
      <c r="D55" s="4"/>
      <c r="E55" s="4"/>
      <c r="F55" s="3"/>
      <c r="G55" s="3"/>
      <c r="I55" s="4"/>
      <c r="J55" s="4"/>
      <c r="K55" s="4"/>
      <c r="L55" s="4"/>
    </row>
    <row r="56" spans="2:12">
      <c r="B56" s="3"/>
      <c r="C56" s="6"/>
      <c r="D56" s="4"/>
      <c r="E56" s="4"/>
      <c r="F56" s="3"/>
      <c r="G56" s="3"/>
      <c r="I56" s="4"/>
      <c r="J56" s="4"/>
      <c r="K56" s="4"/>
      <c r="L56" s="4"/>
    </row>
    <row r="57" spans="2:12">
      <c r="B57" s="3"/>
      <c r="C57" s="6"/>
      <c r="D57" s="4"/>
      <c r="E57" s="4"/>
      <c r="F57" s="3"/>
      <c r="G57" s="3"/>
      <c r="I57" s="4"/>
      <c r="J57" s="4"/>
      <c r="K57" s="4"/>
      <c r="L57" s="4"/>
    </row>
    <row r="58" spans="2:12">
      <c r="B58" s="3"/>
      <c r="C58" s="6"/>
      <c r="D58" s="4"/>
      <c r="E58" s="4"/>
      <c r="F58" s="3"/>
      <c r="G58" s="3"/>
      <c r="I58" s="4"/>
      <c r="J58" s="4"/>
      <c r="K58" s="4"/>
      <c r="L58" s="4"/>
    </row>
    <row r="59" spans="2:12">
      <c r="B59" s="3"/>
      <c r="C59" s="6"/>
      <c r="D59" s="4"/>
      <c r="E59" s="4"/>
      <c r="F59" s="3"/>
      <c r="G59" s="3"/>
      <c r="I59" s="4"/>
      <c r="J59" s="4"/>
      <c r="K59" s="4"/>
      <c r="L59" s="4"/>
    </row>
    <row r="60" spans="2:12">
      <c r="B60" s="3"/>
      <c r="C60" s="6"/>
      <c r="D60" s="4"/>
      <c r="E60" s="4"/>
      <c r="F60" s="3"/>
      <c r="G60" s="3"/>
      <c r="I60" s="4"/>
      <c r="J60" s="4"/>
      <c r="K60" s="4"/>
      <c r="L60" s="4"/>
    </row>
    <row r="61" spans="2:12">
      <c r="B61" s="3"/>
      <c r="C61" s="6"/>
      <c r="D61" s="4"/>
      <c r="E61" s="4"/>
      <c r="F61" s="3"/>
      <c r="G61" s="3"/>
      <c r="I61" s="4"/>
      <c r="J61" s="4"/>
      <c r="K61" s="4"/>
      <c r="L61" s="4"/>
    </row>
    <row r="62" spans="2:12">
      <c r="B62" s="3"/>
      <c r="C62" s="6"/>
      <c r="D62" s="4"/>
      <c r="E62" s="4"/>
      <c r="F62" s="3"/>
      <c r="G62" s="3"/>
      <c r="I62" s="4"/>
      <c r="J62" s="4"/>
      <c r="K62" s="4"/>
      <c r="L62" s="4"/>
    </row>
    <row r="63" spans="2:12">
      <c r="B63" s="3"/>
      <c r="C63" s="6"/>
      <c r="D63" s="4"/>
      <c r="E63" s="4"/>
      <c r="F63" s="3"/>
      <c r="G63" s="3"/>
      <c r="I63" s="4"/>
      <c r="J63" s="4"/>
      <c r="K63" s="4"/>
      <c r="L63" s="4"/>
    </row>
    <row r="64" spans="2:12">
      <c r="B64" s="3"/>
      <c r="C64" s="6"/>
      <c r="D64" s="4"/>
      <c r="E64" s="4"/>
      <c r="F64" s="3"/>
      <c r="G64" s="3"/>
      <c r="I64" s="4"/>
      <c r="J64" s="4"/>
      <c r="K64" s="4"/>
      <c r="L64" s="4"/>
    </row>
    <row r="65" spans="2:12">
      <c r="B65" s="3"/>
      <c r="C65" s="6"/>
      <c r="D65" s="4"/>
      <c r="E65" s="4"/>
      <c r="F65" s="3"/>
      <c r="G65" s="3"/>
      <c r="I65" s="4"/>
      <c r="J65" s="4"/>
      <c r="K65" s="4"/>
      <c r="L65" s="4"/>
    </row>
    <row r="66" spans="2:12">
      <c r="B66" s="3"/>
      <c r="C66" s="6"/>
      <c r="D66" s="4"/>
      <c r="E66" s="4"/>
      <c r="F66" s="3"/>
      <c r="G66" s="3"/>
      <c r="I66" s="4"/>
      <c r="J66" s="4"/>
      <c r="K66" s="4"/>
      <c r="L66" s="4"/>
    </row>
  </sheetData>
  <sheetProtection formatCells="0" formatColumns="0" formatRows="0" insertColumns="0" deleteColumns="0" deleteRows="0"/>
  <mergeCells count="1">
    <mergeCell ref="M2:M13"/>
  </mergeCells>
  <phoneticPr fontId="15"/>
  <conditionalFormatting sqref="K26:K45">
    <cfRule type="expression" dxfId="213" priority="53" stopIfTrue="1">
      <formula>#REF!="女"</formula>
    </cfRule>
  </conditionalFormatting>
  <conditionalFormatting sqref="G26:G44">
    <cfRule type="expression" dxfId="212" priority="39" stopIfTrue="1">
      <formula>#REF!="女"</formula>
    </cfRule>
  </conditionalFormatting>
  <conditionalFormatting sqref="I26:I45">
    <cfRule type="expression" dxfId="211" priority="38" stopIfTrue="1">
      <formula>#REF!="女"</formula>
    </cfRule>
  </conditionalFormatting>
  <conditionalFormatting sqref="B27">
    <cfRule type="expression" dxfId="210" priority="41" stopIfTrue="1">
      <formula>"BB24=1"</formula>
    </cfRule>
  </conditionalFormatting>
  <conditionalFormatting sqref="H36:H45">
    <cfRule type="expression" dxfId="209" priority="42" stopIfTrue="1">
      <formula>#REF!="女"</formula>
    </cfRule>
  </conditionalFormatting>
  <conditionalFormatting sqref="G45">
    <cfRule type="expression" dxfId="208" priority="35" stopIfTrue="1">
      <formula>#REF!="女"</formula>
    </cfRule>
  </conditionalFormatting>
  <conditionalFormatting sqref="J36:J45">
    <cfRule type="expression" dxfId="207" priority="31" stopIfTrue="1">
      <formula>#REF!="女"</formula>
    </cfRule>
  </conditionalFormatting>
  <conditionalFormatting sqref="L26:L45">
    <cfRule type="expression" dxfId="206" priority="30" stopIfTrue="1">
      <formula>#REF!="女"</formula>
    </cfRule>
  </conditionalFormatting>
  <conditionalFormatting sqref="K3:K22">
    <cfRule type="expression" dxfId="205" priority="29" stopIfTrue="1">
      <formula>#REF!="女"</formula>
    </cfRule>
  </conditionalFormatting>
  <conditionalFormatting sqref="G3:G21">
    <cfRule type="expression" dxfId="204" priority="26" stopIfTrue="1">
      <formula>#REF!="女"</formula>
    </cfRule>
  </conditionalFormatting>
  <conditionalFormatting sqref="I13:I22">
    <cfRule type="expression" dxfId="203" priority="25" stopIfTrue="1">
      <formula>#REF!="女"</formula>
    </cfRule>
  </conditionalFormatting>
  <conditionalFormatting sqref="B4">
    <cfRule type="expression" dxfId="202" priority="27" stopIfTrue="1">
      <formula>"BB24=1"</formula>
    </cfRule>
  </conditionalFormatting>
  <conditionalFormatting sqref="H3:H22">
    <cfRule type="expression" dxfId="201" priority="28" stopIfTrue="1">
      <formula>#REF!="女"</formula>
    </cfRule>
  </conditionalFormatting>
  <conditionalFormatting sqref="G22">
    <cfRule type="expression" dxfId="200" priority="24" stopIfTrue="1">
      <formula>#REF!="女"</formula>
    </cfRule>
  </conditionalFormatting>
  <conditionalFormatting sqref="J3:J22">
    <cfRule type="expression" dxfId="199" priority="23" stopIfTrue="1">
      <formula>#REF!="女"</formula>
    </cfRule>
  </conditionalFormatting>
  <conditionalFormatting sqref="L3:L22">
    <cfRule type="expression" dxfId="198" priority="22" stopIfTrue="1">
      <formula>#REF!="女"</formula>
    </cfRule>
  </conditionalFormatting>
  <conditionalFormatting sqref="W30:AB34 O31:P34 N26:N34 S26:S34 O26:R29 N3:AB4 T26:AB29">
    <cfRule type="cellIs" dxfId="197" priority="16" operator="equal">
      <formula>""</formula>
    </cfRule>
  </conditionalFormatting>
  <conditionalFormatting sqref="U31 R31:S31 V31:V34 R30:V30 R32:U34">
    <cfRule type="cellIs" dxfId="196" priority="8" operator="equal">
      <formula>""</formula>
    </cfRule>
  </conditionalFormatting>
  <conditionalFormatting sqref="T31">
    <cfRule type="expression" dxfId="195" priority="9" stopIfTrue="1">
      <formula>AND($C10=0,$C10&lt;&gt;"")</formula>
    </cfRule>
    <cfRule type="expression" dxfId="194" priority="10" stopIfTrue="1">
      <formula>AND($A10=0,$C10&lt;&gt;"")</formula>
    </cfRule>
  </conditionalFormatting>
  <conditionalFormatting sqref="O30:P30">
    <cfRule type="cellIs" dxfId="193" priority="7" operator="equal">
      <formula>""</formula>
    </cfRule>
  </conditionalFormatting>
  <conditionalFormatting sqref="Q30:Q34">
    <cfRule type="cellIs" dxfId="192" priority="6" operator="equal">
      <formula>""</formula>
    </cfRule>
  </conditionalFormatting>
  <conditionalFormatting sqref="M28">
    <cfRule type="expression" dxfId="191" priority="4" stopIfTrue="1">
      <formula>#REF!="女"</formula>
    </cfRule>
  </conditionalFormatting>
  <conditionalFormatting sqref="I3:I12">
    <cfRule type="expression" dxfId="190" priority="3" stopIfTrue="1">
      <formula>#REF!="女"</formula>
    </cfRule>
  </conditionalFormatting>
  <conditionalFormatting sqref="H26:H35">
    <cfRule type="expression" dxfId="189" priority="2" stopIfTrue="1">
      <formula>#REF!="女"</formula>
    </cfRule>
  </conditionalFormatting>
  <conditionalFormatting sqref="J26:J35">
    <cfRule type="expression" dxfId="188" priority="1" stopIfTrue="1">
      <formula>#REF!="女"</formula>
    </cfRule>
  </conditionalFormatting>
  <dataValidations count="6">
    <dataValidation type="list" allowBlank="1" showInputMessage="1" showErrorMessage="1" sqref="F39:G40 F36:G37 F16:G17 F13:G14" xr:uid="{00000000-0002-0000-0600-000000000000}">
      <formula1>#REF!</formula1>
    </dataValidation>
    <dataValidation type="list" allowBlank="1" showErrorMessage="1" sqref="G26:G37 G3:G14" xr:uid="{00000000-0002-0000-0600-000001000000}">
      <formula1>#REF!</formula1>
    </dataValidation>
    <dataValidation type="list" allowBlank="1" showInputMessage="1" showErrorMessage="1" sqref="F26:G35 F3:G12" xr:uid="{00000000-0002-0000-0600-000002000000}">
      <formula1>#REF!</formula1>
    </dataValidation>
    <dataValidation imeMode="halfAlpha" allowBlank="1" showInputMessage="1" showErrorMessage="1" sqref="B26:B37 B3:B14" xr:uid="{00000000-0002-0000-0600-000003000000}"/>
    <dataValidation imeMode="hiragana" allowBlank="1" showInputMessage="1" showErrorMessage="1" sqref="C26:C37 C3:C14" xr:uid="{00000000-0002-0000-0600-000004000000}"/>
    <dataValidation imeMode="halfKatakana" allowBlank="1" showInputMessage="1" showErrorMessage="1" sqref="D26:E37 D3:E14 P26:P34 P3:P4" xr:uid="{00000000-0002-0000-0600-000005000000}"/>
  </dataValidations>
  <printOptions horizontalCentered="1"/>
  <pageMargins left="0.70866141732283472" right="0.70866141732283472" top="0.35433070866141736" bottom="0" header="0.31496062992125984" footer="0.31496062992125984"/>
  <pageSetup paperSize="9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3"/>
  <sheetViews>
    <sheetView view="pageBreakPreview" zoomScaleNormal="100" zoomScaleSheetLayoutView="100" workbookViewId="0">
      <selection activeCell="E10" sqref="E10"/>
    </sheetView>
  </sheetViews>
  <sheetFormatPr defaultColWidth="9" defaultRowHeight="13.2"/>
  <cols>
    <col min="1" max="1" width="10" style="32" customWidth="1"/>
    <col min="2" max="2" width="4.33203125" style="28" customWidth="1"/>
    <col min="3" max="3" width="0.44140625" style="28" customWidth="1"/>
    <col min="4" max="4" width="8.44140625" style="28" bestFit="1" customWidth="1"/>
    <col min="5" max="5" width="14.77734375" style="29" customWidth="1"/>
    <col min="6" max="6" width="13.109375" style="63" customWidth="1"/>
    <col min="7" max="7" width="12.77734375" style="28" customWidth="1"/>
    <col min="8" max="8" width="5.21875" style="61" customWidth="1"/>
    <col min="9" max="9" width="12.44140625" style="68" customWidth="1"/>
    <col min="10" max="10" width="0.44140625" style="31" customWidth="1"/>
    <col min="11" max="11" width="5.6640625" style="28" customWidth="1"/>
    <col min="12" max="12" width="9" style="32"/>
    <col min="13" max="13" width="2.33203125" style="32" customWidth="1"/>
    <col min="14" max="14" width="3.44140625" style="41" bestFit="1" customWidth="1"/>
    <col min="15" max="15" width="8.33203125" style="41" customWidth="1"/>
    <col min="16" max="16" width="13.44140625" style="41" customWidth="1"/>
    <col min="17" max="17" width="10.33203125" style="41" customWidth="1"/>
    <col min="18" max="18" width="12.44140625" style="32" customWidth="1"/>
    <col min="19" max="19" width="5.44140625" style="32" customWidth="1"/>
    <col min="20" max="20" width="5.33203125" style="41" customWidth="1"/>
    <col min="21" max="16384" width="9" style="32"/>
  </cols>
  <sheetData>
    <row r="1" spans="1:28" ht="20.25" customHeight="1">
      <c r="A1" s="27" t="s">
        <v>37</v>
      </c>
    </row>
    <row r="2" spans="1:28" ht="20.25" customHeight="1">
      <c r="N2" s="103" t="s">
        <v>48</v>
      </c>
      <c r="O2" s="104" t="s">
        <v>55</v>
      </c>
      <c r="P2" s="103" t="s">
        <v>41</v>
      </c>
      <c r="Q2" s="103" t="s">
        <v>49</v>
      </c>
      <c r="R2" s="103" t="s">
        <v>42</v>
      </c>
      <c r="S2" s="103" t="s">
        <v>11</v>
      </c>
      <c r="T2" s="103" t="s">
        <v>43</v>
      </c>
      <c r="U2" s="105" t="s">
        <v>44</v>
      </c>
      <c r="V2" s="106" t="s">
        <v>45</v>
      </c>
      <c r="W2" s="107" t="s">
        <v>46</v>
      </c>
      <c r="X2" s="108" t="s">
        <v>51</v>
      </c>
      <c r="Y2" s="109" t="s">
        <v>52</v>
      </c>
      <c r="Z2" s="107" t="s">
        <v>47</v>
      </c>
      <c r="AA2" s="108" t="s">
        <v>53</v>
      </c>
      <c r="AB2" s="109" t="s">
        <v>54</v>
      </c>
    </row>
    <row r="3" spans="1:28" ht="20.25" customHeight="1">
      <c r="A3" s="32" t="s">
        <v>6</v>
      </c>
      <c r="B3" s="29" t="s">
        <v>7</v>
      </c>
      <c r="C3" s="29"/>
      <c r="D3" s="28" t="s">
        <v>8</v>
      </c>
      <c r="E3" s="29" t="s">
        <v>9</v>
      </c>
      <c r="G3" s="28" t="s">
        <v>10</v>
      </c>
      <c r="H3" s="61" t="s">
        <v>11</v>
      </c>
      <c r="I3" s="68" t="s">
        <v>12</v>
      </c>
      <c r="K3" s="28" t="s">
        <v>13</v>
      </c>
      <c r="N3" s="102">
        <v>1</v>
      </c>
      <c r="O3" s="97">
        <v>741</v>
      </c>
      <c r="P3" s="97" t="s">
        <v>88</v>
      </c>
      <c r="Q3" s="97" t="s">
        <v>385</v>
      </c>
      <c r="R3" s="97" t="s">
        <v>277</v>
      </c>
      <c r="S3" s="97">
        <v>5</v>
      </c>
      <c r="T3" s="98" t="s">
        <v>67</v>
      </c>
      <c r="U3" s="99"/>
      <c r="V3" s="100"/>
      <c r="W3" s="99" t="s">
        <v>70</v>
      </c>
      <c r="X3" s="100" t="s">
        <v>396</v>
      </c>
      <c r="Y3" s="101" t="s">
        <v>334</v>
      </c>
      <c r="Z3" s="99"/>
      <c r="AA3" s="100"/>
      <c r="AB3" s="101"/>
    </row>
    <row r="4" spans="1:28" ht="20.25" customHeight="1">
      <c r="A4" s="32" t="s">
        <v>445</v>
      </c>
      <c r="B4" s="28">
        <v>3</v>
      </c>
      <c r="C4" s="47"/>
      <c r="D4" s="73"/>
      <c r="E4" s="77"/>
      <c r="F4" s="74"/>
      <c r="G4" s="80"/>
      <c r="H4" s="76"/>
      <c r="I4" s="70"/>
      <c r="K4" s="36"/>
      <c r="N4" s="102">
        <v>2</v>
      </c>
      <c r="O4" s="97">
        <v>743</v>
      </c>
      <c r="P4" s="97" t="s">
        <v>92</v>
      </c>
      <c r="Q4" s="97" t="s">
        <v>386</v>
      </c>
      <c r="R4" s="97" t="s">
        <v>277</v>
      </c>
      <c r="S4" s="97">
        <v>5</v>
      </c>
      <c r="T4" s="98" t="s">
        <v>67</v>
      </c>
      <c r="U4" s="99"/>
      <c r="V4" s="100"/>
      <c r="W4" s="99" t="s">
        <v>70</v>
      </c>
      <c r="X4" s="100" t="s">
        <v>397</v>
      </c>
      <c r="Y4" s="101" t="s">
        <v>334</v>
      </c>
      <c r="Z4" s="99"/>
      <c r="AA4" s="100"/>
      <c r="AB4" s="101"/>
    </row>
    <row r="5" spans="1:28" ht="20.25" customHeight="1">
      <c r="B5" s="28">
        <v>4</v>
      </c>
      <c r="C5" s="47"/>
      <c r="D5" s="73">
        <v>741</v>
      </c>
      <c r="E5" s="74" t="s">
        <v>88</v>
      </c>
      <c r="F5" s="74" t="s">
        <v>385</v>
      </c>
      <c r="G5" s="80" t="s">
        <v>277</v>
      </c>
      <c r="H5" s="76">
        <v>5</v>
      </c>
      <c r="I5" s="226">
        <v>15.95</v>
      </c>
      <c r="K5" s="36">
        <v>1</v>
      </c>
      <c r="N5" s="102">
        <v>3</v>
      </c>
      <c r="O5" s="97"/>
      <c r="P5" s="97"/>
      <c r="Q5" s="97"/>
      <c r="R5" s="97"/>
      <c r="S5" s="97"/>
      <c r="T5" s="98"/>
      <c r="U5" s="99"/>
      <c r="V5" s="100"/>
      <c r="W5" s="99"/>
      <c r="X5" s="100"/>
      <c r="Y5" s="101"/>
      <c r="Z5" s="99"/>
      <c r="AA5" s="100"/>
      <c r="AB5" s="101"/>
    </row>
    <row r="6" spans="1:28" ht="20.25" customHeight="1">
      <c r="B6" s="28">
        <v>5</v>
      </c>
      <c r="C6" s="47"/>
      <c r="D6" s="73">
        <v>743</v>
      </c>
      <c r="E6" s="74" t="s">
        <v>92</v>
      </c>
      <c r="F6" s="74" t="s">
        <v>386</v>
      </c>
      <c r="G6" s="80" t="s">
        <v>277</v>
      </c>
      <c r="H6" s="76">
        <v>5</v>
      </c>
      <c r="I6" s="68">
        <v>16.399999999999999</v>
      </c>
      <c r="K6" s="36">
        <v>2</v>
      </c>
      <c r="N6" s="102">
        <v>4</v>
      </c>
      <c r="O6" s="97"/>
      <c r="P6" s="97"/>
      <c r="Q6" s="97"/>
      <c r="R6" s="97"/>
      <c r="S6" s="98"/>
      <c r="T6" s="97"/>
      <c r="U6" s="99"/>
      <c r="V6" s="100"/>
      <c r="W6" s="99"/>
      <c r="X6" s="100"/>
      <c r="Y6" s="101"/>
      <c r="Z6" s="99"/>
      <c r="AA6" s="100"/>
      <c r="AB6" s="101"/>
    </row>
    <row r="7" spans="1:28" ht="20.25" customHeight="1">
      <c r="B7" s="28">
        <v>6</v>
      </c>
      <c r="C7" s="47"/>
      <c r="D7" s="73"/>
      <c r="E7" s="74"/>
      <c r="F7" s="74"/>
      <c r="G7" s="80"/>
      <c r="H7" s="76"/>
      <c r="I7" s="71"/>
      <c r="K7" s="37"/>
      <c r="N7" s="102">
        <v>5</v>
      </c>
      <c r="O7" s="97"/>
      <c r="P7" s="97"/>
      <c r="Q7" s="97"/>
      <c r="R7" s="97"/>
      <c r="S7" s="98"/>
      <c r="T7" s="97"/>
      <c r="U7" s="99"/>
      <c r="V7" s="100"/>
      <c r="W7" s="99"/>
      <c r="X7" s="100"/>
      <c r="Y7" s="101"/>
      <c r="Z7" s="99"/>
      <c r="AA7" s="100"/>
      <c r="AB7" s="101"/>
    </row>
    <row r="8" spans="1:28" ht="20.25" customHeight="1">
      <c r="D8" s="38"/>
      <c r="E8" s="39"/>
      <c r="F8" s="66"/>
      <c r="G8" s="38"/>
      <c r="H8" s="40"/>
      <c r="N8" s="102">
        <v>6</v>
      </c>
      <c r="O8" s="97"/>
      <c r="P8" s="97"/>
      <c r="Q8" s="97"/>
      <c r="R8" s="97"/>
      <c r="S8" s="98"/>
      <c r="T8" s="97"/>
      <c r="U8" s="99"/>
      <c r="V8" s="100"/>
      <c r="W8" s="99"/>
      <c r="X8" s="100"/>
      <c r="Y8" s="101"/>
      <c r="Z8" s="99"/>
      <c r="AA8" s="100"/>
      <c r="AB8" s="101"/>
    </row>
    <row r="9" spans="1:28" ht="20.25" customHeight="1">
      <c r="A9" s="32" t="s">
        <v>15</v>
      </c>
      <c r="B9" s="29" t="s">
        <v>7</v>
      </c>
      <c r="C9" s="29"/>
      <c r="D9" s="28" t="s">
        <v>8</v>
      </c>
      <c r="E9" s="29" t="s">
        <v>9</v>
      </c>
      <c r="G9" s="28" t="s">
        <v>10</v>
      </c>
      <c r="H9" s="61" t="s">
        <v>11</v>
      </c>
      <c r="I9" s="68" t="s">
        <v>12</v>
      </c>
      <c r="K9" s="28" t="s">
        <v>13</v>
      </c>
      <c r="N9" s="102">
        <v>7</v>
      </c>
      <c r="O9" s="97"/>
      <c r="P9" s="97"/>
      <c r="Q9" s="97"/>
      <c r="R9" s="97"/>
      <c r="S9" s="98"/>
      <c r="T9" s="97"/>
      <c r="U9" s="99"/>
      <c r="V9" s="100"/>
      <c r="W9" s="99"/>
      <c r="X9" s="100"/>
      <c r="Y9" s="101"/>
      <c r="Z9" s="99"/>
      <c r="AA9" s="100"/>
      <c r="AB9" s="101"/>
    </row>
    <row r="10" spans="1:28" ht="20.25" customHeight="1">
      <c r="A10" s="32" t="s">
        <v>38</v>
      </c>
      <c r="B10" s="28">
        <v>3</v>
      </c>
      <c r="C10" s="47"/>
      <c r="D10" s="73"/>
      <c r="E10" s="74"/>
      <c r="F10" s="74"/>
      <c r="G10" s="80"/>
      <c r="H10" s="76"/>
      <c r="I10" s="71"/>
      <c r="K10" s="36"/>
      <c r="N10" s="102">
        <v>8</v>
      </c>
      <c r="O10" s="97"/>
      <c r="P10" s="97"/>
      <c r="Q10" s="97"/>
      <c r="R10" s="97"/>
      <c r="S10" s="98"/>
      <c r="T10" s="97"/>
      <c r="U10" s="99"/>
      <c r="V10" s="100"/>
      <c r="W10" s="99"/>
      <c r="X10" s="100"/>
      <c r="Y10" s="101"/>
      <c r="Z10" s="99"/>
      <c r="AA10" s="100"/>
      <c r="AB10" s="101"/>
    </row>
    <row r="11" spans="1:28" ht="20.25" customHeight="1">
      <c r="B11" s="28">
        <v>4</v>
      </c>
      <c r="C11" s="47"/>
      <c r="D11" s="73"/>
      <c r="E11" s="77"/>
      <c r="F11" s="74"/>
      <c r="G11" s="80"/>
      <c r="H11" s="76"/>
      <c r="I11" s="70"/>
      <c r="K11" s="36"/>
      <c r="N11" s="102">
        <v>9</v>
      </c>
      <c r="O11" s="97"/>
      <c r="P11" s="97"/>
      <c r="Q11" s="97"/>
      <c r="R11" s="97"/>
      <c r="S11" s="98"/>
      <c r="T11" s="97"/>
      <c r="U11" s="99"/>
      <c r="V11" s="100"/>
      <c r="W11" s="99"/>
      <c r="X11" s="100"/>
      <c r="Y11" s="101"/>
      <c r="Z11" s="99"/>
      <c r="AA11" s="100"/>
      <c r="AB11" s="101"/>
    </row>
    <row r="12" spans="1:28" ht="20.25" customHeight="1">
      <c r="B12" s="28">
        <v>5</v>
      </c>
      <c r="C12" s="47"/>
      <c r="D12" s="73"/>
      <c r="E12" s="74"/>
      <c r="F12" s="74"/>
      <c r="G12" s="80"/>
      <c r="H12" s="76"/>
      <c r="I12" s="70"/>
      <c r="K12" s="36"/>
      <c r="N12" s="102">
        <v>10</v>
      </c>
      <c r="O12" s="97"/>
      <c r="P12" s="97"/>
      <c r="Q12" s="97"/>
      <c r="R12" s="97"/>
      <c r="S12" s="98"/>
      <c r="T12" s="97"/>
      <c r="U12" s="99"/>
      <c r="V12" s="100"/>
      <c r="W12" s="99"/>
      <c r="X12" s="100"/>
      <c r="Y12" s="101"/>
      <c r="Z12" s="99"/>
      <c r="AA12" s="100"/>
      <c r="AB12" s="101"/>
    </row>
    <row r="13" spans="1:28" ht="20.25" customHeight="1">
      <c r="B13" s="28">
        <v>6</v>
      </c>
      <c r="C13" s="47"/>
      <c r="D13" s="73"/>
      <c r="E13" s="74"/>
      <c r="F13" s="74"/>
      <c r="G13" s="80"/>
      <c r="H13" s="76"/>
      <c r="I13" s="70"/>
      <c r="K13" s="36"/>
      <c r="N13" s="102">
        <v>11</v>
      </c>
      <c r="O13" s="97"/>
      <c r="P13" s="97"/>
      <c r="Q13" s="97"/>
      <c r="R13" s="97"/>
      <c r="S13" s="98"/>
      <c r="T13" s="97"/>
      <c r="U13" s="99"/>
      <c r="V13" s="100"/>
      <c r="W13" s="99"/>
      <c r="X13" s="100"/>
      <c r="Y13" s="101"/>
      <c r="Z13" s="99"/>
      <c r="AA13" s="100"/>
      <c r="AB13" s="101"/>
    </row>
    <row r="14" spans="1:28" ht="20.25" customHeight="1">
      <c r="N14" s="102">
        <v>12</v>
      </c>
      <c r="O14" s="97"/>
      <c r="P14" s="97"/>
      <c r="Q14" s="97"/>
      <c r="R14" s="97"/>
      <c r="S14" s="98"/>
      <c r="T14" s="97"/>
      <c r="U14" s="99"/>
      <c r="V14" s="100"/>
      <c r="W14" s="99"/>
      <c r="X14" s="100"/>
      <c r="Y14" s="101"/>
      <c r="Z14" s="99"/>
      <c r="AA14" s="100"/>
      <c r="AB14" s="101"/>
    </row>
    <row r="15" spans="1:28" ht="20.25" customHeight="1">
      <c r="A15" s="32" t="s">
        <v>16</v>
      </c>
      <c r="B15" s="29" t="s">
        <v>7</v>
      </c>
      <c r="C15" s="29"/>
      <c r="D15" s="28" t="s">
        <v>8</v>
      </c>
      <c r="E15" s="29" t="s">
        <v>9</v>
      </c>
      <c r="G15" s="28" t="s">
        <v>10</v>
      </c>
      <c r="H15" s="61" t="s">
        <v>11</v>
      </c>
      <c r="I15" s="68" t="s">
        <v>12</v>
      </c>
      <c r="K15" s="28" t="s">
        <v>13</v>
      </c>
      <c r="N15" s="102">
        <v>13</v>
      </c>
      <c r="O15" s="97"/>
      <c r="P15" s="97"/>
      <c r="Q15" s="97"/>
      <c r="R15" s="97"/>
      <c r="S15" s="98"/>
      <c r="T15" s="97"/>
      <c r="U15" s="99"/>
      <c r="V15" s="100"/>
      <c r="W15" s="99"/>
      <c r="X15" s="100"/>
      <c r="Y15" s="101"/>
      <c r="Z15" s="99"/>
      <c r="AA15" s="100"/>
      <c r="AB15" s="101"/>
    </row>
    <row r="16" spans="1:28" ht="20.25" customHeight="1">
      <c r="A16" s="32" t="s">
        <v>38</v>
      </c>
      <c r="B16" s="28">
        <v>3</v>
      </c>
      <c r="D16" s="73"/>
      <c r="E16" s="74"/>
      <c r="F16" s="74"/>
      <c r="G16" s="80"/>
      <c r="H16" s="76"/>
      <c r="I16" s="70"/>
      <c r="K16" s="36"/>
      <c r="N16" s="102">
        <v>14</v>
      </c>
      <c r="O16" s="97"/>
      <c r="P16" s="97"/>
      <c r="Q16" s="97"/>
      <c r="R16" s="97"/>
      <c r="S16" s="98"/>
      <c r="T16" s="97"/>
      <c r="U16" s="99"/>
      <c r="V16" s="100"/>
      <c r="W16" s="99"/>
      <c r="X16" s="100"/>
      <c r="Y16" s="101"/>
      <c r="Z16" s="99"/>
      <c r="AA16" s="100"/>
      <c r="AB16" s="101"/>
    </row>
    <row r="17" spans="1:28" ht="20.25" customHeight="1">
      <c r="B17" s="28">
        <v>4</v>
      </c>
      <c r="D17" s="73"/>
      <c r="E17" s="74"/>
      <c r="F17" s="74"/>
      <c r="G17" s="80"/>
      <c r="H17" s="76"/>
      <c r="I17" s="70"/>
      <c r="K17" s="36"/>
      <c r="N17" s="102">
        <v>15</v>
      </c>
      <c r="O17" s="97"/>
      <c r="P17" s="97"/>
      <c r="Q17" s="97"/>
      <c r="R17" s="97"/>
      <c r="S17" s="98"/>
      <c r="T17" s="97"/>
      <c r="U17" s="99"/>
      <c r="V17" s="100"/>
      <c r="W17" s="99"/>
      <c r="X17" s="100"/>
      <c r="Y17" s="101"/>
      <c r="Z17" s="99"/>
      <c r="AA17" s="100"/>
      <c r="AB17" s="101"/>
    </row>
    <row r="18" spans="1:28" ht="20.25" customHeight="1">
      <c r="B18" s="28">
        <v>5</v>
      </c>
      <c r="D18" s="73"/>
      <c r="E18" s="74"/>
      <c r="F18" s="74"/>
      <c r="G18" s="80"/>
      <c r="H18" s="76"/>
      <c r="I18" s="70"/>
      <c r="K18" s="36"/>
      <c r="N18" s="102">
        <v>16</v>
      </c>
      <c r="O18" s="97"/>
      <c r="P18" s="97"/>
      <c r="Q18" s="97"/>
      <c r="R18" s="97"/>
      <c r="S18" s="98"/>
      <c r="T18" s="97"/>
      <c r="U18" s="99"/>
      <c r="V18" s="100"/>
      <c r="W18" s="99"/>
      <c r="X18" s="100"/>
      <c r="Y18" s="101"/>
      <c r="Z18" s="99"/>
      <c r="AA18" s="100"/>
      <c r="AB18" s="101"/>
    </row>
    <row r="19" spans="1:28" ht="20.25" customHeight="1">
      <c r="B19" s="28">
        <v>6</v>
      </c>
      <c r="D19" s="73"/>
      <c r="E19" s="74"/>
      <c r="F19" s="74"/>
      <c r="G19" s="80"/>
      <c r="H19" s="76"/>
      <c r="I19" s="71"/>
      <c r="K19" s="36"/>
      <c r="N19" s="102">
        <v>17</v>
      </c>
      <c r="O19" s="97"/>
      <c r="P19" s="97"/>
      <c r="Q19" s="97"/>
      <c r="R19" s="97"/>
      <c r="S19" s="98"/>
      <c r="T19" s="97"/>
      <c r="U19" s="99"/>
      <c r="V19" s="100"/>
      <c r="W19" s="99"/>
      <c r="X19" s="100"/>
      <c r="Y19" s="101"/>
      <c r="Z19" s="99"/>
      <c r="AA19" s="100"/>
      <c r="AB19" s="101"/>
    </row>
    <row r="20" spans="1:28" ht="20.25" customHeight="1">
      <c r="N20" s="102">
        <v>18</v>
      </c>
      <c r="O20" s="97"/>
      <c r="P20" s="97"/>
      <c r="Q20" s="97"/>
      <c r="R20" s="97"/>
      <c r="S20" s="98"/>
      <c r="T20" s="97"/>
      <c r="U20" s="99"/>
      <c r="V20" s="100"/>
      <c r="W20" s="99"/>
      <c r="X20" s="100"/>
      <c r="Y20" s="101"/>
      <c r="Z20" s="99"/>
      <c r="AA20" s="100"/>
      <c r="AB20" s="101"/>
    </row>
    <row r="21" spans="1:28" ht="20.25" customHeight="1">
      <c r="A21" s="32" t="s">
        <v>39</v>
      </c>
      <c r="B21" s="29" t="s">
        <v>7</v>
      </c>
      <c r="C21" s="29"/>
      <c r="D21" s="28" t="s">
        <v>8</v>
      </c>
      <c r="E21" s="29" t="s">
        <v>9</v>
      </c>
      <c r="G21" s="28" t="s">
        <v>10</v>
      </c>
      <c r="H21" s="61" t="s">
        <v>11</v>
      </c>
      <c r="I21" s="68" t="s">
        <v>12</v>
      </c>
      <c r="K21" s="28" t="s">
        <v>13</v>
      </c>
      <c r="N21" s="102">
        <v>19</v>
      </c>
      <c r="O21" s="97"/>
      <c r="P21" s="97"/>
      <c r="Q21" s="97"/>
      <c r="R21" s="97"/>
      <c r="S21" s="98"/>
      <c r="T21" s="97"/>
      <c r="U21" s="99"/>
      <c r="V21" s="100"/>
      <c r="W21" s="99"/>
      <c r="X21" s="100"/>
      <c r="Y21" s="101"/>
      <c r="Z21" s="99"/>
      <c r="AA21" s="100"/>
      <c r="AB21" s="101"/>
    </row>
    <row r="22" spans="1:28" ht="20.25" customHeight="1">
      <c r="A22" s="32" t="s">
        <v>38</v>
      </c>
      <c r="B22" s="28">
        <v>3</v>
      </c>
      <c r="D22" s="73"/>
      <c r="E22" s="74"/>
      <c r="F22" s="74"/>
      <c r="G22" s="80"/>
      <c r="H22" s="76"/>
      <c r="I22" s="70"/>
      <c r="K22" s="36"/>
      <c r="N22" s="102">
        <v>20</v>
      </c>
      <c r="O22" s="97"/>
      <c r="P22" s="97"/>
      <c r="Q22" s="97"/>
      <c r="R22" s="97"/>
      <c r="S22" s="98"/>
      <c r="T22" s="97"/>
      <c r="U22" s="99"/>
      <c r="V22" s="100"/>
      <c r="W22" s="99"/>
      <c r="X22" s="100"/>
      <c r="Y22" s="101"/>
      <c r="Z22" s="99"/>
      <c r="AA22" s="100"/>
      <c r="AB22" s="101"/>
    </row>
    <row r="23" spans="1:28" ht="20.25" customHeight="1">
      <c r="B23" s="28">
        <v>4</v>
      </c>
      <c r="D23" s="73"/>
      <c r="E23" s="74"/>
      <c r="F23" s="74"/>
      <c r="G23" s="80"/>
      <c r="H23" s="76"/>
      <c r="I23" s="70"/>
      <c r="K23" s="36"/>
      <c r="N23" s="102">
        <v>21</v>
      </c>
      <c r="O23" s="97"/>
      <c r="P23" s="97"/>
      <c r="Q23" s="97"/>
      <c r="R23" s="97"/>
      <c r="S23" s="98"/>
      <c r="T23" s="97"/>
      <c r="U23" s="99"/>
      <c r="V23" s="100"/>
      <c r="W23" s="99"/>
      <c r="X23" s="100"/>
      <c r="Y23" s="101"/>
      <c r="Z23" s="99"/>
      <c r="AA23" s="100"/>
      <c r="AB23" s="101"/>
    </row>
    <row r="24" spans="1:28" ht="20.25" customHeight="1">
      <c r="B24" s="28">
        <v>5</v>
      </c>
      <c r="D24" s="73"/>
      <c r="E24" s="74"/>
      <c r="F24" s="74"/>
      <c r="G24" s="80"/>
      <c r="H24" s="76"/>
      <c r="I24" s="70"/>
      <c r="K24" s="36"/>
      <c r="N24" s="102">
        <v>22</v>
      </c>
      <c r="O24" s="97"/>
      <c r="P24" s="97"/>
      <c r="Q24" s="97"/>
      <c r="R24" s="97"/>
      <c r="S24" s="98"/>
      <c r="T24" s="97"/>
      <c r="U24" s="99"/>
      <c r="V24" s="100"/>
      <c r="W24" s="99"/>
      <c r="X24" s="100"/>
      <c r="Y24" s="101"/>
      <c r="Z24" s="99"/>
      <c r="AA24" s="100"/>
      <c r="AB24" s="101"/>
    </row>
    <row r="25" spans="1:28" ht="20.25" customHeight="1">
      <c r="B25" s="28">
        <v>6</v>
      </c>
      <c r="D25" s="73"/>
      <c r="E25" s="74"/>
      <c r="F25" s="74"/>
      <c r="G25" s="80"/>
      <c r="H25" s="76"/>
      <c r="I25" s="71"/>
      <c r="K25" s="36"/>
      <c r="N25" s="102">
        <v>23</v>
      </c>
      <c r="O25" s="97"/>
      <c r="P25" s="97"/>
      <c r="Q25" s="97"/>
      <c r="R25" s="97"/>
      <c r="S25" s="98"/>
      <c r="T25" s="97"/>
      <c r="U25" s="99"/>
      <c r="V25" s="100"/>
      <c r="W25" s="99"/>
      <c r="X25" s="100"/>
      <c r="Y25" s="101"/>
      <c r="Z25" s="99"/>
      <c r="AA25" s="100"/>
      <c r="AB25" s="101"/>
    </row>
    <row r="26" spans="1:28" ht="20.25" customHeight="1">
      <c r="D26" s="32"/>
      <c r="F26" s="65"/>
      <c r="G26" s="61"/>
      <c r="I26" s="69"/>
      <c r="J26" s="41"/>
      <c r="K26" s="32"/>
      <c r="N26" s="102">
        <v>24</v>
      </c>
      <c r="O26" s="97"/>
      <c r="P26" s="97"/>
      <c r="Q26" s="97"/>
      <c r="R26" s="97"/>
      <c r="S26" s="98"/>
      <c r="T26" s="97"/>
      <c r="U26" s="99"/>
      <c r="V26" s="100"/>
      <c r="W26" s="99"/>
      <c r="X26" s="100"/>
      <c r="Y26" s="101"/>
      <c r="Z26" s="99"/>
      <c r="AA26" s="100"/>
      <c r="AB26" s="101"/>
    </row>
    <row r="27" spans="1:28" ht="20.25" customHeight="1">
      <c r="D27" s="32"/>
      <c r="F27" s="65"/>
      <c r="G27" s="32"/>
      <c r="I27" s="69"/>
      <c r="J27" s="41"/>
      <c r="K27" s="32"/>
      <c r="N27" s="102">
        <v>25</v>
      </c>
      <c r="O27" s="97"/>
      <c r="P27" s="97"/>
      <c r="Q27" s="97"/>
      <c r="R27" s="97"/>
      <c r="S27" s="98"/>
      <c r="T27" s="97"/>
      <c r="U27" s="99"/>
      <c r="V27" s="100"/>
      <c r="W27" s="99"/>
      <c r="X27" s="100"/>
      <c r="Y27" s="101"/>
      <c r="Z27" s="99"/>
      <c r="AA27" s="100"/>
      <c r="AB27" s="101"/>
    </row>
    <row r="28" spans="1:28" ht="20.25" customHeight="1">
      <c r="D28" s="32"/>
      <c r="F28" s="65"/>
      <c r="G28" s="32"/>
      <c r="I28" s="69"/>
      <c r="J28" s="41"/>
      <c r="K28" s="32"/>
    </row>
    <row r="29" spans="1:28" ht="20.25" customHeight="1">
      <c r="D29" s="32"/>
      <c r="F29" s="65"/>
      <c r="G29" s="32"/>
      <c r="I29" s="69"/>
      <c r="J29" s="41"/>
      <c r="K29" s="32"/>
    </row>
    <row r="30" spans="1:28" ht="20.25" customHeight="1">
      <c r="D30" s="32"/>
      <c r="F30" s="65"/>
      <c r="G30" s="32"/>
      <c r="I30" s="69"/>
      <c r="J30" s="41"/>
      <c r="K30" s="32"/>
    </row>
    <row r="31" spans="1:28" ht="20.25" customHeight="1">
      <c r="D31" s="32"/>
      <c r="F31" s="65"/>
      <c r="G31" s="32"/>
    </row>
    <row r="32" spans="1:28" ht="20.25" customHeight="1">
      <c r="D32" s="32"/>
      <c r="F32" s="65"/>
      <c r="G32" s="32"/>
    </row>
    <row r="33" spans="1:20" ht="20.25" customHeight="1">
      <c r="D33" s="32"/>
      <c r="F33" s="65"/>
      <c r="G33" s="32"/>
    </row>
    <row r="34" spans="1:20" ht="20.25" customHeight="1">
      <c r="D34" s="32"/>
      <c r="F34" s="65"/>
      <c r="G34" s="32"/>
      <c r="I34" s="69"/>
      <c r="J34" s="41"/>
      <c r="K34" s="32"/>
    </row>
    <row r="35" spans="1:20" ht="20.25" customHeight="1">
      <c r="D35" s="32"/>
      <c r="F35" s="65"/>
      <c r="G35" s="32"/>
      <c r="I35" s="69"/>
      <c r="J35" s="41"/>
      <c r="K35" s="32"/>
    </row>
    <row r="36" spans="1:20" ht="20.25" customHeight="1">
      <c r="D36" s="32"/>
      <c r="F36" s="65"/>
      <c r="G36" s="32"/>
      <c r="I36" s="69"/>
      <c r="J36" s="41"/>
      <c r="K36" s="32"/>
    </row>
    <row r="37" spans="1:20" ht="20.25" customHeight="1">
      <c r="D37" s="32"/>
      <c r="F37" s="65"/>
      <c r="G37" s="32"/>
      <c r="I37" s="69"/>
      <c r="J37" s="41"/>
      <c r="K37" s="32"/>
    </row>
    <row r="38" spans="1:20" ht="20.25" customHeight="1"/>
    <row r="39" spans="1:20" ht="20.25" customHeight="1">
      <c r="D39" s="32"/>
      <c r="F39" s="65"/>
      <c r="G39" s="32"/>
    </row>
    <row r="40" spans="1:20" ht="20.25" customHeight="1">
      <c r="D40" s="32"/>
      <c r="F40" s="65"/>
      <c r="G40" s="32"/>
    </row>
    <row r="41" spans="1:20" ht="20.25" customHeight="1">
      <c r="D41" s="32"/>
      <c r="F41" s="65"/>
      <c r="G41" s="32"/>
    </row>
    <row r="42" spans="1:20" ht="20.25" customHeight="1">
      <c r="D42" s="32"/>
      <c r="F42" s="65"/>
      <c r="G42" s="32"/>
    </row>
    <row r="43" spans="1:20" s="61" customFormat="1" ht="20.25" customHeight="1">
      <c r="A43" s="32"/>
      <c r="B43" s="28"/>
      <c r="C43" s="28"/>
      <c r="D43" s="32"/>
      <c r="E43" s="29"/>
      <c r="F43" s="65"/>
      <c r="G43" s="32"/>
      <c r="I43" s="68"/>
      <c r="J43" s="31"/>
      <c r="K43" s="28"/>
      <c r="L43" s="32"/>
      <c r="M43" s="32"/>
      <c r="N43" s="41"/>
      <c r="O43" s="41"/>
      <c r="P43" s="41"/>
      <c r="Q43" s="41"/>
      <c r="R43" s="32"/>
      <c r="T43" s="41"/>
    </row>
  </sheetData>
  <phoneticPr fontId="19"/>
  <conditionalFormatting sqref="H16:H19">
    <cfRule type="expression" dxfId="187" priority="43" stopIfTrue="1">
      <formula>$F16="女"</formula>
    </cfRule>
  </conditionalFormatting>
  <conditionalFormatting sqref="H13">
    <cfRule type="expression" dxfId="186" priority="37" stopIfTrue="1">
      <formula>$F13="女"</formula>
    </cfRule>
  </conditionalFormatting>
  <conditionalFormatting sqref="H7">
    <cfRule type="expression" dxfId="185" priority="36" stopIfTrue="1">
      <formula>$F7="女"</formula>
    </cfRule>
  </conditionalFormatting>
  <conditionalFormatting sqref="H11">
    <cfRule type="expression" dxfId="184" priority="35" stopIfTrue="1">
      <formula>$F11="女"</formula>
    </cfRule>
  </conditionalFormatting>
  <conditionalFormatting sqref="H10">
    <cfRule type="expression" dxfId="183" priority="34" stopIfTrue="1">
      <formula>$F10="女"</formula>
    </cfRule>
  </conditionalFormatting>
  <conditionalFormatting sqref="H5">
    <cfRule type="expression" dxfId="182" priority="32" stopIfTrue="1">
      <formula>$F5="女"</formula>
    </cfRule>
  </conditionalFormatting>
  <conditionalFormatting sqref="H12">
    <cfRule type="expression" dxfId="181" priority="31" stopIfTrue="1">
      <formula>$F12="女"</formula>
    </cfRule>
  </conditionalFormatting>
  <conditionalFormatting sqref="H4">
    <cfRule type="expression" dxfId="180" priority="29" stopIfTrue="1">
      <formula>$F4="女"</formula>
    </cfRule>
  </conditionalFormatting>
  <conditionalFormatting sqref="H6">
    <cfRule type="expression" dxfId="179" priority="27" stopIfTrue="1">
      <formula>$F6="女"</formula>
    </cfRule>
  </conditionalFormatting>
  <conditionalFormatting sqref="H6">
    <cfRule type="expression" dxfId="178" priority="22" stopIfTrue="1">
      <formula>$F6="女"</formula>
    </cfRule>
  </conditionalFormatting>
  <conditionalFormatting sqref="H4">
    <cfRule type="expression" dxfId="177" priority="21" stopIfTrue="1">
      <formula>$F4="女"</formula>
    </cfRule>
  </conditionalFormatting>
  <conditionalFormatting sqref="H7">
    <cfRule type="expression" dxfId="176" priority="20" stopIfTrue="1">
      <formula>$F7="女"</formula>
    </cfRule>
  </conditionalFormatting>
  <conditionalFormatting sqref="H5">
    <cfRule type="expression" dxfId="175" priority="17" stopIfTrue="1">
      <formula>$F5="女"</formula>
    </cfRule>
  </conditionalFormatting>
  <conditionalFormatting sqref="H12">
    <cfRule type="expression" dxfId="174" priority="16" stopIfTrue="1">
      <formula>$F12="女"</formula>
    </cfRule>
  </conditionalFormatting>
  <conditionalFormatting sqref="H10">
    <cfRule type="expression" dxfId="173" priority="15" stopIfTrue="1">
      <formula>$F10="女"</formula>
    </cfRule>
  </conditionalFormatting>
  <conditionalFormatting sqref="H11">
    <cfRule type="expression" dxfId="172" priority="13" stopIfTrue="1">
      <formula>$F11="女"</formula>
    </cfRule>
  </conditionalFormatting>
  <conditionalFormatting sqref="H13">
    <cfRule type="expression" dxfId="171" priority="11" stopIfTrue="1">
      <formula>$F13="女"</formula>
    </cfRule>
  </conditionalFormatting>
  <conditionalFormatting sqref="H22:H25">
    <cfRule type="expression" dxfId="170" priority="6" stopIfTrue="1">
      <formula>$F22="女"</formula>
    </cfRule>
  </conditionalFormatting>
  <conditionalFormatting sqref="O3:AB27">
    <cfRule type="cellIs" dxfId="169" priority="2" operator="equal">
      <formula>""</formula>
    </cfRule>
  </conditionalFormatting>
  <dataValidations count="2">
    <dataValidation type="list" allowBlank="1" showInputMessage="1" showErrorMessage="1" sqref="H10:H13 H22:H25 H4:H7 H16:H19" xr:uid="{00000000-0002-0000-0700-000000000000}">
      <formula1>$C$51:$C$56</formula1>
    </dataValidation>
    <dataValidation imeMode="halfKatakana" allowBlank="1" showInputMessage="1" showErrorMessage="1" sqref="F4:F7 F10:F13 F22:F25 F16:F19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64"/>
  <sheetViews>
    <sheetView showGridLines="0" topLeftCell="A4" zoomScaleNormal="100" workbookViewId="0">
      <selection activeCell="AG9" sqref="AG9"/>
    </sheetView>
  </sheetViews>
  <sheetFormatPr defaultColWidth="9" defaultRowHeight="13.2"/>
  <cols>
    <col min="1" max="1" width="5.109375" style="23" customWidth="1"/>
    <col min="2" max="2" width="6.109375" style="7" customWidth="1"/>
    <col min="3" max="3" width="15" style="8" customWidth="1"/>
    <col min="4" max="4" width="13.77734375" style="9" hidden="1" customWidth="1"/>
    <col min="5" max="5" width="13.88671875" style="9" customWidth="1"/>
    <col min="6" max="6" width="4.33203125" style="9" customWidth="1"/>
    <col min="7" max="7" width="5" style="7" hidden="1" customWidth="1"/>
    <col min="8" max="10" width="3.44140625" style="7" customWidth="1"/>
    <col min="11" max="11" width="3.44140625" style="9" customWidth="1"/>
    <col min="12" max="14" width="3.44140625" style="7" customWidth="1"/>
    <col min="15" max="15" width="3.44140625" style="9" customWidth="1"/>
    <col min="16" max="18" width="3.44140625" style="7" customWidth="1"/>
    <col min="19" max="19" width="3.44140625" style="9" customWidth="1"/>
    <col min="20" max="22" width="3.44140625" style="7" hidden="1" customWidth="1"/>
    <col min="23" max="23" width="3.44140625" style="9" hidden="1" customWidth="1"/>
    <col min="24" max="26" width="3.44140625" style="7" hidden="1" customWidth="1"/>
    <col min="27" max="27" width="3.44140625" style="9" hidden="1" customWidth="1"/>
    <col min="28" max="30" width="3.44140625" style="7" hidden="1" customWidth="1"/>
    <col min="31" max="31" width="3.44140625" style="9" hidden="1" customWidth="1"/>
    <col min="32" max="32" width="8.77734375" style="23" customWidth="1"/>
    <col min="33" max="37" width="9" style="23"/>
    <col min="38" max="38" width="3.44140625" style="41" bestFit="1" customWidth="1"/>
    <col min="39" max="39" width="8.33203125" style="41" customWidth="1"/>
    <col min="40" max="40" width="13.44140625" style="41" customWidth="1"/>
    <col min="41" max="41" width="10.33203125" style="41" customWidth="1"/>
    <col min="42" max="42" width="12.44140625" style="32" customWidth="1"/>
    <col min="43" max="43" width="5.44140625" style="32" customWidth="1"/>
    <col min="44" max="44" width="5.33203125" style="41" customWidth="1"/>
    <col min="45" max="52" width="9" style="32"/>
    <col min="53" max="16384" width="9" style="23"/>
  </cols>
  <sheetData>
    <row r="1" spans="1:53">
      <c r="B1" s="23"/>
      <c r="C1" s="9"/>
      <c r="G1" s="23"/>
      <c r="H1" s="23"/>
      <c r="I1" s="23"/>
      <c r="J1" s="23"/>
      <c r="L1" s="23"/>
      <c r="M1" s="23"/>
      <c r="N1" s="23"/>
      <c r="P1" s="23"/>
      <c r="Q1" s="23"/>
      <c r="R1" s="23"/>
      <c r="T1" s="23"/>
      <c r="U1" s="23"/>
      <c r="V1" s="23"/>
      <c r="X1" s="23"/>
      <c r="Y1" s="23"/>
      <c r="Z1" s="23"/>
      <c r="AB1" s="23"/>
      <c r="AC1" s="23"/>
      <c r="AD1" s="23"/>
      <c r="AF1" s="9"/>
    </row>
    <row r="2" spans="1:53" ht="25.2" customHeight="1">
      <c r="A2" s="151" t="s">
        <v>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L2" s="103" t="s">
        <v>48</v>
      </c>
      <c r="AM2" s="104" t="s">
        <v>55</v>
      </c>
      <c r="AN2" s="103" t="s">
        <v>41</v>
      </c>
      <c r="AO2" s="103" t="s">
        <v>49</v>
      </c>
      <c r="AP2" s="103" t="s">
        <v>42</v>
      </c>
      <c r="AQ2" s="103" t="s">
        <v>11</v>
      </c>
      <c r="AR2" s="103" t="s">
        <v>43</v>
      </c>
      <c r="AS2" s="105" t="s">
        <v>44</v>
      </c>
      <c r="AT2" s="106" t="s">
        <v>45</v>
      </c>
      <c r="AU2" s="107" t="s">
        <v>46</v>
      </c>
      <c r="AV2" s="108" t="s">
        <v>51</v>
      </c>
      <c r="AW2" s="109" t="s">
        <v>52</v>
      </c>
      <c r="AX2" s="107" t="s">
        <v>47</v>
      </c>
      <c r="AY2" s="108" t="s">
        <v>53</v>
      </c>
      <c r="AZ2" s="109" t="s">
        <v>54</v>
      </c>
    </row>
    <row r="3" spans="1:53" s="16" customFormat="1" ht="23.25" customHeight="1">
      <c r="B3" s="1"/>
      <c r="C3" s="18"/>
      <c r="D3" s="19"/>
      <c r="E3" s="20"/>
      <c r="F3" s="20"/>
      <c r="G3" s="17"/>
      <c r="H3" s="17"/>
      <c r="I3" s="17"/>
      <c r="J3" s="17"/>
      <c r="K3" s="20"/>
      <c r="L3" s="17"/>
      <c r="M3" s="17"/>
      <c r="N3" s="17"/>
      <c r="O3" s="20"/>
      <c r="P3" s="17"/>
      <c r="Q3" s="17"/>
      <c r="R3" s="17"/>
      <c r="S3" s="20"/>
      <c r="T3" s="17"/>
      <c r="U3" s="17"/>
      <c r="V3" s="17"/>
      <c r="W3" s="20"/>
      <c r="X3" s="17"/>
      <c r="Y3" s="17"/>
      <c r="Z3" s="17"/>
      <c r="AA3" s="20"/>
      <c r="AB3" s="17"/>
      <c r="AC3" s="17"/>
      <c r="AD3" s="17"/>
      <c r="AE3" s="20"/>
      <c r="AL3" s="102">
        <v>1</v>
      </c>
      <c r="AM3" s="97">
        <v>741</v>
      </c>
      <c r="AN3" s="97" t="s">
        <v>88</v>
      </c>
      <c r="AO3" s="97" t="s">
        <v>385</v>
      </c>
      <c r="AP3" s="97" t="s">
        <v>277</v>
      </c>
      <c r="AQ3" s="97">
        <v>5</v>
      </c>
      <c r="AR3" s="98" t="s">
        <v>67</v>
      </c>
      <c r="AS3" s="99"/>
      <c r="AT3" s="100"/>
      <c r="AU3" s="99" t="s">
        <v>70</v>
      </c>
      <c r="AV3" s="100" t="s">
        <v>396</v>
      </c>
      <c r="AW3" s="101" t="s">
        <v>334</v>
      </c>
      <c r="AX3" s="99"/>
      <c r="AY3" s="100"/>
      <c r="AZ3" s="101"/>
    </row>
    <row r="4" spans="1:53" ht="25.5" customHeight="1">
      <c r="B4" s="43" t="s">
        <v>0</v>
      </c>
      <c r="C4" s="43" t="s">
        <v>1</v>
      </c>
      <c r="D4" s="43" t="s">
        <v>2</v>
      </c>
      <c r="E4" s="43" t="s">
        <v>5</v>
      </c>
      <c r="F4" s="44" t="s">
        <v>3</v>
      </c>
      <c r="G4" s="45" t="s">
        <v>4</v>
      </c>
      <c r="H4" s="233" t="s">
        <v>398</v>
      </c>
      <c r="I4" s="234"/>
      <c r="J4" s="231" t="s">
        <v>399</v>
      </c>
      <c r="K4" s="232"/>
      <c r="L4" s="231" t="s">
        <v>400</v>
      </c>
      <c r="M4" s="232"/>
      <c r="N4" s="231" t="s">
        <v>402</v>
      </c>
      <c r="O4" s="232"/>
      <c r="P4" s="231" t="s">
        <v>403</v>
      </c>
      <c r="Q4" s="232"/>
      <c r="R4" s="231" t="s">
        <v>429</v>
      </c>
      <c r="S4" s="232"/>
      <c r="T4" s="231"/>
      <c r="U4" s="232"/>
      <c r="V4" s="129"/>
      <c r="W4" s="130"/>
      <c r="X4" s="231"/>
      <c r="Y4" s="232"/>
      <c r="Z4" s="129"/>
      <c r="AA4" s="130"/>
      <c r="AB4" s="231"/>
      <c r="AC4" s="232"/>
      <c r="AD4" s="129"/>
      <c r="AE4" s="130"/>
      <c r="AF4" s="84" t="s">
        <v>64</v>
      </c>
      <c r="AL4" s="102">
        <v>2</v>
      </c>
      <c r="AM4" s="97">
        <v>743</v>
      </c>
      <c r="AN4" s="97" t="s">
        <v>92</v>
      </c>
      <c r="AO4" s="97" t="s">
        <v>386</v>
      </c>
      <c r="AP4" s="97" t="s">
        <v>277</v>
      </c>
      <c r="AQ4" s="97">
        <v>5</v>
      </c>
      <c r="AR4" s="98" t="s">
        <v>67</v>
      </c>
      <c r="AS4" s="99"/>
      <c r="AT4" s="100"/>
      <c r="AU4" s="99" t="s">
        <v>70</v>
      </c>
      <c r="AV4" s="100" t="s">
        <v>397</v>
      </c>
      <c r="AW4" s="101" t="s">
        <v>334</v>
      </c>
      <c r="AX4" s="99"/>
      <c r="AY4" s="100"/>
      <c r="AZ4" s="101"/>
      <c r="BA4" s="109" t="s">
        <v>54</v>
      </c>
    </row>
    <row r="5" spans="1:53" ht="26.25" customHeight="1">
      <c r="A5" s="23">
        <v>1</v>
      </c>
      <c r="B5" s="97">
        <v>741</v>
      </c>
      <c r="C5" s="97" t="s">
        <v>88</v>
      </c>
      <c r="D5" s="97" t="s">
        <v>385</v>
      </c>
      <c r="E5" s="97" t="s">
        <v>277</v>
      </c>
      <c r="F5" s="97">
        <v>5</v>
      </c>
      <c r="G5" s="98" t="s">
        <v>67</v>
      </c>
      <c r="H5" s="173" t="s">
        <v>70</v>
      </c>
      <c r="I5" s="174"/>
      <c r="J5" s="173" t="s">
        <v>70</v>
      </c>
      <c r="K5" s="174"/>
      <c r="L5" s="173" t="s">
        <v>70</v>
      </c>
      <c r="M5" s="174"/>
      <c r="N5" s="173" t="s">
        <v>492</v>
      </c>
      <c r="O5" s="174" t="s">
        <v>492</v>
      </c>
      <c r="P5" s="173"/>
      <c r="Q5" s="174"/>
      <c r="R5" s="173"/>
      <c r="S5" s="174"/>
      <c r="T5" s="21"/>
      <c r="U5" s="21"/>
      <c r="V5" s="21"/>
      <c r="W5" s="92"/>
      <c r="X5" s="21"/>
      <c r="Y5" s="21"/>
      <c r="Z5" s="21"/>
      <c r="AA5" s="92"/>
      <c r="AB5" s="21"/>
      <c r="AC5" s="21"/>
      <c r="AD5" s="21"/>
      <c r="AE5" s="92"/>
      <c r="AF5" s="94" t="s">
        <v>493</v>
      </c>
      <c r="AL5" s="102">
        <v>3</v>
      </c>
      <c r="AM5" s="97"/>
      <c r="AN5" s="97"/>
      <c r="AO5" s="97"/>
      <c r="AP5" s="97"/>
      <c r="AQ5" s="97"/>
      <c r="AR5" s="98"/>
      <c r="AS5" s="99"/>
      <c r="AT5" s="100"/>
      <c r="AU5" s="99"/>
      <c r="AV5" s="100"/>
      <c r="AW5" s="101"/>
      <c r="AX5" s="99"/>
      <c r="AY5" s="100"/>
      <c r="AZ5" s="101"/>
    </row>
    <row r="6" spans="1:53" ht="26.25" customHeight="1">
      <c r="A6" s="23">
        <v>2</v>
      </c>
      <c r="B6" s="97">
        <v>743</v>
      </c>
      <c r="C6" s="97" t="s">
        <v>92</v>
      </c>
      <c r="D6" s="97" t="s">
        <v>386</v>
      </c>
      <c r="E6" s="97" t="s">
        <v>277</v>
      </c>
      <c r="F6" s="97">
        <v>5</v>
      </c>
      <c r="G6" s="98" t="s">
        <v>67</v>
      </c>
      <c r="H6" s="173" t="s">
        <v>70</v>
      </c>
      <c r="I6" s="174"/>
      <c r="J6" s="173" t="s">
        <v>70</v>
      </c>
      <c r="K6" s="174"/>
      <c r="L6" s="173" t="s">
        <v>492</v>
      </c>
      <c r="M6" s="174"/>
      <c r="N6" s="173" t="s">
        <v>492</v>
      </c>
      <c r="O6" s="174" t="s">
        <v>492</v>
      </c>
      <c r="P6" s="173"/>
      <c r="Q6" s="174"/>
      <c r="R6" s="173"/>
      <c r="S6" s="174"/>
      <c r="T6" s="21"/>
      <c r="U6" s="21"/>
      <c r="V6" s="21"/>
      <c r="W6" s="92"/>
      <c r="X6" s="21"/>
      <c r="Y6" s="21"/>
      <c r="Z6" s="21"/>
      <c r="AA6" s="92"/>
      <c r="AB6" s="21"/>
      <c r="AC6" s="21"/>
      <c r="AD6" s="21"/>
      <c r="AE6" s="92"/>
      <c r="AF6" s="94">
        <v>110</v>
      </c>
      <c r="AL6" s="102">
        <v>4</v>
      </c>
      <c r="AM6" s="97"/>
      <c r="AN6" s="97"/>
      <c r="AO6" s="97"/>
      <c r="AP6" s="97"/>
      <c r="AQ6" s="98"/>
      <c r="AR6" s="97"/>
      <c r="AS6" s="99"/>
      <c r="AT6" s="100"/>
      <c r="AU6" s="99"/>
      <c r="AV6" s="100"/>
      <c r="AW6" s="101"/>
      <c r="AX6" s="99"/>
      <c r="AY6" s="100"/>
      <c r="AZ6" s="101"/>
    </row>
    <row r="7" spans="1:53" ht="26.25" customHeight="1">
      <c r="A7" s="23">
        <v>3</v>
      </c>
      <c r="B7" s="83"/>
      <c r="C7" s="88"/>
      <c r="D7" s="22"/>
      <c r="E7" s="172"/>
      <c r="F7" s="83"/>
      <c r="G7" s="21"/>
      <c r="H7" s="173"/>
      <c r="I7" s="174"/>
      <c r="J7" s="173"/>
      <c r="K7" s="174"/>
      <c r="L7" s="173"/>
      <c r="M7" s="174"/>
      <c r="N7" s="173"/>
      <c r="O7" s="174"/>
      <c r="P7" s="173"/>
      <c r="Q7" s="174"/>
      <c r="R7" s="173"/>
      <c r="S7" s="174"/>
      <c r="T7" s="21"/>
      <c r="U7" s="21"/>
      <c r="V7" s="21"/>
      <c r="W7" s="92"/>
      <c r="X7" s="21"/>
      <c r="Y7" s="21"/>
      <c r="Z7" s="21"/>
      <c r="AA7" s="92"/>
      <c r="AB7" s="21"/>
      <c r="AC7" s="21"/>
      <c r="AD7" s="21"/>
      <c r="AE7" s="92"/>
      <c r="AF7" s="94"/>
      <c r="AL7" s="102">
        <v>5</v>
      </c>
      <c r="AM7" s="97"/>
      <c r="AN7" s="97"/>
      <c r="AO7" s="97"/>
      <c r="AP7" s="97"/>
      <c r="AQ7" s="98"/>
      <c r="AR7" s="97"/>
      <c r="AS7" s="99"/>
      <c r="AT7" s="100"/>
      <c r="AU7" s="99"/>
      <c r="AV7" s="100"/>
      <c r="AW7" s="101"/>
      <c r="AX7" s="99"/>
      <c r="AY7" s="100"/>
      <c r="AZ7" s="101"/>
    </row>
    <row r="8" spans="1:53" ht="26.25" customHeight="1">
      <c r="A8" s="23">
        <v>4</v>
      </c>
      <c r="B8" s="83"/>
      <c r="C8" s="88"/>
      <c r="D8" s="22"/>
      <c r="E8" s="172"/>
      <c r="F8" s="83"/>
      <c r="G8" s="21"/>
      <c r="H8" s="173"/>
      <c r="I8" s="174"/>
      <c r="J8" s="173"/>
      <c r="K8" s="174"/>
      <c r="L8" s="173"/>
      <c r="M8" s="174"/>
      <c r="N8" s="173"/>
      <c r="O8" s="174"/>
      <c r="P8" s="173"/>
      <c r="Q8" s="174"/>
      <c r="R8" s="173"/>
      <c r="S8" s="174"/>
      <c r="T8" s="21"/>
      <c r="U8" s="21"/>
      <c r="V8" s="21"/>
      <c r="W8" s="92"/>
      <c r="X8" s="21"/>
      <c r="Y8" s="21"/>
      <c r="Z8" s="21"/>
      <c r="AA8" s="92"/>
      <c r="AB8" s="21"/>
      <c r="AC8" s="21"/>
      <c r="AD8" s="21"/>
      <c r="AE8" s="92"/>
      <c r="AF8" s="94"/>
      <c r="AL8" s="102">
        <v>6</v>
      </c>
      <c r="AM8" s="97"/>
      <c r="AN8" s="97"/>
      <c r="AO8" s="97"/>
      <c r="AP8" s="97"/>
      <c r="AQ8" s="98"/>
      <c r="AR8" s="97"/>
      <c r="AS8" s="99"/>
      <c r="AT8" s="100"/>
      <c r="AU8" s="99"/>
      <c r="AV8" s="100"/>
      <c r="AW8" s="101"/>
      <c r="AX8" s="99"/>
      <c r="AY8" s="100"/>
      <c r="AZ8" s="101"/>
    </row>
    <row r="9" spans="1:53" ht="26.25" customHeight="1">
      <c r="A9" s="23">
        <v>5</v>
      </c>
      <c r="B9" s="83"/>
      <c r="C9" s="90"/>
      <c r="D9" s="22"/>
      <c r="E9" s="172"/>
      <c r="F9" s="83"/>
      <c r="G9" s="21"/>
      <c r="H9" s="173"/>
      <c r="I9" s="174"/>
      <c r="J9" s="173"/>
      <c r="K9" s="174"/>
      <c r="L9" s="173"/>
      <c r="M9" s="174"/>
      <c r="N9" s="173"/>
      <c r="O9" s="174"/>
      <c r="P9" s="173"/>
      <c r="Q9" s="174"/>
      <c r="R9" s="173"/>
      <c r="S9" s="174"/>
      <c r="T9" s="21"/>
      <c r="U9" s="21"/>
      <c r="V9" s="21"/>
      <c r="W9" s="92"/>
      <c r="X9" s="21"/>
      <c r="Y9" s="21"/>
      <c r="Z9" s="21"/>
      <c r="AA9" s="92"/>
      <c r="AB9" s="21"/>
      <c r="AC9" s="21"/>
      <c r="AD9" s="21"/>
      <c r="AE9" s="92"/>
      <c r="AF9" s="94"/>
      <c r="AL9" s="102">
        <v>7</v>
      </c>
      <c r="AM9" s="97"/>
      <c r="AN9" s="97"/>
      <c r="AO9" s="97"/>
      <c r="AP9" s="97"/>
      <c r="AQ9" s="98"/>
      <c r="AR9" s="97"/>
      <c r="AS9" s="99"/>
      <c r="AT9" s="100"/>
      <c r="AU9" s="99"/>
      <c r="AV9" s="100"/>
      <c r="AW9" s="101"/>
      <c r="AX9" s="99"/>
      <c r="AY9" s="100"/>
      <c r="AZ9" s="101"/>
    </row>
    <row r="10" spans="1:53" ht="26.25" customHeight="1">
      <c r="A10" s="47"/>
      <c r="B10" s="177"/>
      <c r="C10" s="178"/>
      <c r="D10" s="179"/>
      <c r="E10" s="180"/>
      <c r="F10" s="177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93"/>
      <c r="X10" s="181"/>
      <c r="Y10" s="181"/>
      <c r="Z10" s="181"/>
      <c r="AA10" s="93"/>
      <c r="AB10" s="181"/>
      <c r="AC10" s="181"/>
      <c r="AD10" s="181"/>
      <c r="AE10" s="93"/>
      <c r="AF10" s="182"/>
      <c r="AL10" s="102">
        <v>8</v>
      </c>
      <c r="AM10" s="97"/>
      <c r="AN10" s="97"/>
      <c r="AO10" s="97"/>
      <c r="AP10" s="97"/>
      <c r="AQ10" s="98"/>
      <c r="AR10" s="97"/>
      <c r="AS10" s="99"/>
      <c r="AT10" s="100"/>
      <c r="AU10" s="99"/>
      <c r="AV10" s="100"/>
      <c r="AW10" s="101"/>
      <c r="AX10" s="99"/>
      <c r="AY10" s="100"/>
      <c r="AZ10" s="101"/>
    </row>
    <row r="11" spans="1:53" ht="26.25" customHeight="1">
      <c r="B11" s="43" t="s">
        <v>0</v>
      </c>
      <c r="C11" s="43" t="s">
        <v>1</v>
      </c>
      <c r="D11" s="43" t="s">
        <v>2</v>
      </c>
      <c r="E11" s="43" t="s">
        <v>5</v>
      </c>
      <c r="F11" s="44" t="s">
        <v>3</v>
      </c>
      <c r="G11" s="45" t="s">
        <v>4</v>
      </c>
      <c r="H11" s="231" t="s">
        <v>430</v>
      </c>
      <c r="I11" s="232"/>
      <c r="J11" s="231" t="s">
        <v>431</v>
      </c>
      <c r="K11" s="232"/>
      <c r="L11" s="231" t="s">
        <v>432</v>
      </c>
      <c r="M11" s="232"/>
      <c r="N11" s="231" t="s">
        <v>404</v>
      </c>
      <c r="O11" s="232"/>
      <c r="P11" s="231" t="s">
        <v>434</v>
      </c>
      <c r="Q11" s="232"/>
      <c r="R11" s="231" t="s">
        <v>436</v>
      </c>
      <c r="S11" s="232"/>
      <c r="T11" s="170"/>
      <c r="U11" s="171"/>
      <c r="V11" s="170"/>
      <c r="W11" s="130"/>
      <c r="X11" s="170"/>
      <c r="Y11" s="171"/>
      <c r="Z11" s="170"/>
      <c r="AA11" s="130"/>
      <c r="AB11" s="170"/>
      <c r="AC11" s="171"/>
      <c r="AD11" s="170"/>
      <c r="AE11" s="130"/>
      <c r="AF11" s="84" t="s">
        <v>64</v>
      </c>
      <c r="AL11" s="102">
        <v>9</v>
      </c>
      <c r="AM11" s="97"/>
      <c r="AN11" s="97"/>
      <c r="AO11" s="97"/>
      <c r="AP11" s="97"/>
      <c r="AQ11" s="98"/>
      <c r="AR11" s="97"/>
      <c r="AS11" s="99"/>
      <c r="AT11" s="100"/>
      <c r="AU11" s="99"/>
      <c r="AV11" s="100"/>
      <c r="AW11" s="101"/>
      <c r="AX11" s="99"/>
      <c r="AY11" s="100"/>
      <c r="AZ11" s="101"/>
    </row>
    <row r="12" spans="1:53" ht="26.25" customHeight="1">
      <c r="A12" s="23">
        <v>1</v>
      </c>
      <c r="B12" s="97">
        <v>741</v>
      </c>
      <c r="C12" s="97" t="s">
        <v>88</v>
      </c>
      <c r="D12" s="97" t="s">
        <v>385</v>
      </c>
      <c r="E12" s="97" t="s">
        <v>277</v>
      </c>
      <c r="F12" s="97">
        <v>5</v>
      </c>
      <c r="G12" s="21"/>
      <c r="H12" s="173"/>
      <c r="I12" s="174"/>
      <c r="J12" s="173"/>
      <c r="K12" s="174"/>
      <c r="L12" s="173"/>
      <c r="M12" s="174"/>
      <c r="N12" s="173"/>
      <c r="O12" s="174"/>
      <c r="P12" s="173"/>
      <c r="Q12" s="174"/>
      <c r="R12" s="173"/>
      <c r="S12" s="174"/>
      <c r="T12" s="21"/>
      <c r="U12" s="21"/>
      <c r="V12" s="21"/>
      <c r="W12" s="92"/>
      <c r="X12" s="21"/>
      <c r="Y12" s="21"/>
      <c r="Z12" s="21"/>
      <c r="AA12" s="92"/>
      <c r="AB12" s="21"/>
      <c r="AC12" s="21"/>
      <c r="AD12" s="21"/>
      <c r="AE12" s="92"/>
      <c r="AF12" s="94"/>
      <c r="AL12" s="102">
        <v>10</v>
      </c>
      <c r="AM12" s="97"/>
      <c r="AN12" s="97"/>
      <c r="AO12" s="97"/>
      <c r="AP12" s="97"/>
      <c r="AQ12" s="98"/>
      <c r="AR12" s="97"/>
      <c r="AS12" s="99"/>
      <c r="AT12" s="100"/>
      <c r="AU12" s="99"/>
      <c r="AV12" s="100"/>
      <c r="AW12" s="101"/>
      <c r="AX12" s="99"/>
      <c r="AY12" s="100"/>
      <c r="AZ12" s="101"/>
    </row>
    <row r="13" spans="1:53" ht="26.25" customHeight="1">
      <c r="A13" s="23">
        <v>2</v>
      </c>
      <c r="B13" s="97">
        <v>743</v>
      </c>
      <c r="C13" s="97" t="s">
        <v>92</v>
      </c>
      <c r="D13" s="97" t="s">
        <v>386</v>
      </c>
      <c r="E13" s="97" t="s">
        <v>277</v>
      </c>
      <c r="F13" s="97">
        <v>5</v>
      </c>
      <c r="G13" s="21"/>
      <c r="H13" s="173"/>
      <c r="I13" s="174"/>
      <c r="J13" s="173"/>
      <c r="K13" s="174"/>
      <c r="L13" s="173"/>
      <c r="M13" s="174"/>
      <c r="N13" s="173"/>
      <c r="O13" s="174"/>
      <c r="P13" s="173"/>
      <c r="Q13" s="174"/>
      <c r="R13" s="173"/>
      <c r="S13" s="174"/>
      <c r="T13" s="21"/>
      <c r="U13" s="21"/>
      <c r="V13" s="21"/>
      <c r="W13" s="92"/>
      <c r="X13" s="21"/>
      <c r="Y13" s="21"/>
      <c r="Z13" s="21"/>
      <c r="AA13" s="92"/>
      <c r="AB13" s="21"/>
      <c r="AC13" s="21"/>
      <c r="AD13" s="21"/>
      <c r="AE13" s="92"/>
      <c r="AF13" s="94"/>
      <c r="AL13" s="102">
        <v>11</v>
      </c>
      <c r="AM13" s="97"/>
      <c r="AN13" s="97"/>
      <c r="AO13" s="97"/>
      <c r="AP13" s="97"/>
      <c r="AQ13" s="98"/>
      <c r="AR13" s="97"/>
      <c r="AS13" s="99"/>
      <c r="AT13" s="100"/>
      <c r="AU13" s="99"/>
      <c r="AV13" s="100"/>
      <c r="AW13" s="101"/>
      <c r="AX13" s="99"/>
      <c r="AY13" s="100"/>
      <c r="AZ13" s="101"/>
    </row>
    <row r="14" spans="1:53" s="47" customFormat="1" ht="26.25" customHeight="1">
      <c r="A14" s="23">
        <v>3</v>
      </c>
      <c r="B14" s="83"/>
      <c r="C14" s="88"/>
      <c r="D14" s="22"/>
      <c r="E14" s="172"/>
      <c r="F14" s="83"/>
      <c r="G14" s="21"/>
      <c r="H14" s="173"/>
      <c r="I14" s="174"/>
      <c r="J14" s="173"/>
      <c r="K14" s="174"/>
      <c r="L14" s="173"/>
      <c r="M14" s="174"/>
      <c r="N14" s="173"/>
      <c r="O14" s="174"/>
      <c r="P14" s="173"/>
      <c r="Q14" s="174"/>
      <c r="R14" s="173"/>
      <c r="S14" s="174"/>
      <c r="T14" s="21"/>
      <c r="U14" s="21"/>
      <c r="V14" s="21"/>
      <c r="W14" s="92"/>
      <c r="X14" s="21"/>
      <c r="Y14" s="21"/>
      <c r="Z14" s="21"/>
      <c r="AA14" s="92"/>
      <c r="AB14" s="21"/>
      <c r="AC14" s="21"/>
      <c r="AD14" s="21"/>
      <c r="AE14" s="92"/>
      <c r="AF14" s="94"/>
      <c r="AL14" s="102">
        <v>12</v>
      </c>
      <c r="AM14" s="97"/>
      <c r="AN14" s="97"/>
      <c r="AO14" s="97"/>
      <c r="AP14" s="97"/>
      <c r="AQ14" s="98"/>
      <c r="AR14" s="97"/>
      <c r="AS14" s="99"/>
      <c r="AT14" s="100"/>
      <c r="AU14" s="99"/>
      <c r="AV14" s="100"/>
      <c r="AW14" s="101"/>
      <c r="AX14" s="99"/>
      <c r="AY14" s="100"/>
      <c r="AZ14" s="101"/>
    </row>
    <row r="15" spans="1:53" ht="26.25" customHeight="1">
      <c r="A15" s="23">
        <v>4</v>
      </c>
      <c r="B15" s="83"/>
      <c r="C15" s="88"/>
      <c r="D15" s="22"/>
      <c r="E15" s="172"/>
      <c r="F15" s="83"/>
      <c r="G15" s="21"/>
      <c r="H15" s="173"/>
      <c r="I15" s="174"/>
      <c r="J15" s="173"/>
      <c r="K15" s="174"/>
      <c r="L15" s="173"/>
      <c r="M15" s="174"/>
      <c r="N15" s="173"/>
      <c r="O15" s="174"/>
      <c r="P15" s="173"/>
      <c r="Q15" s="174"/>
      <c r="R15" s="173"/>
      <c r="S15" s="174"/>
      <c r="T15" s="21"/>
      <c r="U15" s="21"/>
      <c r="V15" s="21"/>
      <c r="W15" s="92"/>
      <c r="X15" s="21"/>
      <c r="Y15" s="21"/>
      <c r="Z15" s="21"/>
      <c r="AA15" s="92"/>
      <c r="AB15" s="21"/>
      <c r="AC15" s="21"/>
      <c r="AD15" s="21"/>
      <c r="AE15" s="92"/>
      <c r="AF15" s="94"/>
      <c r="AL15" s="102">
        <v>13</v>
      </c>
      <c r="AM15" s="97"/>
      <c r="AN15" s="97"/>
      <c r="AO15" s="97"/>
      <c r="AP15" s="97"/>
      <c r="AQ15" s="98"/>
      <c r="AR15" s="97"/>
      <c r="AS15" s="99"/>
      <c r="AT15" s="100"/>
      <c r="AU15" s="99"/>
      <c r="AV15" s="100"/>
      <c r="AW15" s="101"/>
      <c r="AX15" s="99"/>
      <c r="AY15" s="100"/>
      <c r="AZ15" s="101"/>
      <c r="BA15" s="101"/>
    </row>
    <row r="16" spans="1:53" ht="26.25" customHeight="1">
      <c r="A16" s="23">
        <v>5</v>
      </c>
      <c r="B16" s="83"/>
      <c r="C16" s="88"/>
      <c r="D16" s="22"/>
      <c r="E16" s="172"/>
      <c r="F16" s="83"/>
      <c r="G16" s="21"/>
      <c r="H16" s="173"/>
      <c r="I16" s="174"/>
      <c r="J16" s="173"/>
      <c r="K16" s="174"/>
      <c r="L16" s="173"/>
      <c r="M16" s="174"/>
      <c r="N16" s="173"/>
      <c r="O16" s="174"/>
      <c r="P16" s="173"/>
      <c r="Q16" s="174"/>
      <c r="R16" s="173"/>
      <c r="S16" s="174"/>
      <c r="T16" s="21"/>
      <c r="U16" s="21"/>
      <c r="V16" s="21"/>
      <c r="W16" s="92"/>
      <c r="X16" s="21"/>
      <c r="Y16" s="21"/>
      <c r="Z16" s="21"/>
      <c r="AA16" s="92"/>
      <c r="AB16" s="21"/>
      <c r="AC16" s="21"/>
      <c r="AD16" s="21"/>
      <c r="AE16" s="92"/>
      <c r="AF16" s="94"/>
      <c r="AL16" s="102">
        <v>14</v>
      </c>
      <c r="AM16" s="97"/>
      <c r="AN16" s="97"/>
      <c r="AO16" s="97"/>
      <c r="AP16" s="97"/>
      <c r="AQ16" s="98"/>
      <c r="AR16" s="97"/>
      <c r="AS16" s="99"/>
      <c r="AT16" s="100"/>
      <c r="AU16" s="99"/>
      <c r="AV16" s="100"/>
      <c r="AW16" s="101"/>
      <c r="AX16" s="99"/>
      <c r="AY16" s="100"/>
      <c r="AZ16" s="101"/>
      <c r="BA16" s="101"/>
    </row>
    <row r="17" spans="1:53" ht="26.25" hidden="1" customHeight="1">
      <c r="A17" s="23">
        <v>6</v>
      </c>
      <c r="B17" s="83"/>
      <c r="C17" s="88"/>
      <c r="D17" s="22"/>
      <c r="E17" s="172"/>
      <c r="F17" s="83"/>
      <c r="G17" s="21"/>
      <c r="H17" s="173"/>
      <c r="I17" s="174"/>
      <c r="J17" s="173"/>
      <c r="K17" s="174"/>
      <c r="L17" s="173"/>
      <c r="M17" s="174"/>
      <c r="N17" s="173"/>
      <c r="O17" s="174"/>
      <c r="P17" s="173"/>
      <c r="Q17" s="174"/>
      <c r="R17" s="173"/>
      <c r="S17" s="174"/>
      <c r="T17" s="21"/>
      <c r="U17" s="21"/>
      <c r="V17" s="21"/>
      <c r="W17" s="92"/>
      <c r="X17" s="21"/>
      <c r="Y17" s="21"/>
      <c r="Z17" s="21"/>
      <c r="AA17" s="92"/>
      <c r="AB17" s="21"/>
      <c r="AC17" s="21"/>
      <c r="AD17" s="21"/>
      <c r="AE17" s="92"/>
      <c r="AF17" s="94"/>
      <c r="AL17" s="102">
        <v>15</v>
      </c>
      <c r="AM17" s="97"/>
      <c r="AN17" s="97"/>
      <c r="AO17" s="97"/>
      <c r="AP17" s="97"/>
      <c r="AQ17" s="98"/>
      <c r="AR17" s="97"/>
      <c r="AS17" s="99"/>
      <c r="AT17" s="100"/>
      <c r="AU17" s="99"/>
      <c r="AV17" s="100"/>
      <c r="AW17" s="101"/>
      <c r="AX17" s="99"/>
      <c r="AY17" s="100"/>
      <c r="AZ17" s="101"/>
      <c r="BA17" s="101"/>
    </row>
    <row r="18" spans="1:53" ht="26.25" hidden="1" customHeight="1">
      <c r="A18" s="23">
        <v>7</v>
      </c>
      <c r="B18" s="83"/>
      <c r="C18" s="88"/>
      <c r="D18" s="22"/>
      <c r="E18" s="172"/>
      <c r="F18" s="83"/>
      <c r="G18" s="21"/>
      <c r="H18" s="173"/>
      <c r="I18" s="174"/>
      <c r="J18" s="173"/>
      <c r="K18" s="174"/>
      <c r="L18" s="173"/>
      <c r="M18" s="174"/>
      <c r="N18" s="173"/>
      <c r="O18" s="174"/>
      <c r="P18" s="173"/>
      <c r="Q18" s="174"/>
      <c r="R18" s="173"/>
      <c r="S18" s="174"/>
      <c r="T18" s="21"/>
      <c r="U18" s="21"/>
      <c r="V18" s="21"/>
      <c r="W18" s="92"/>
      <c r="X18" s="21"/>
      <c r="Y18" s="21"/>
      <c r="Z18" s="21"/>
      <c r="AA18" s="92"/>
      <c r="AB18" s="21"/>
      <c r="AC18" s="21"/>
      <c r="AD18" s="21"/>
      <c r="AE18" s="92"/>
      <c r="AF18" s="94"/>
      <c r="AL18" s="102">
        <v>16</v>
      </c>
      <c r="AM18" s="97"/>
      <c r="AN18" s="97"/>
      <c r="AO18" s="97"/>
      <c r="AP18" s="97"/>
      <c r="AQ18" s="98"/>
      <c r="AR18" s="97"/>
      <c r="AS18" s="99"/>
      <c r="AT18" s="100"/>
      <c r="AU18" s="99"/>
      <c r="AV18" s="100"/>
      <c r="AW18" s="101"/>
      <c r="AX18" s="99"/>
      <c r="AY18" s="100"/>
      <c r="AZ18" s="101"/>
      <c r="BA18" s="101"/>
    </row>
    <row r="19" spans="1:53" ht="26.25" hidden="1" customHeight="1">
      <c r="A19" s="23">
        <v>8</v>
      </c>
      <c r="B19" s="83"/>
      <c r="C19" s="88"/>
      <c r="D19" s="22"/>
      <c r="E19" s="172"/>
      <c r="F19" s="83"/>
      <c r="G19" s="21"/>
      <c r="H19" s="173"/>
      <c r="I19" s="174"/>
      <c r="J19" s="173"/>
      <c r="K19" s="174"/>
      <c r="L19" s="173"/>
      <c r="M19" s="174"/>
      <c r="N19" s="173"/>
      <c r="O19" s="174"/>
      <c r="P19" s="173"/>
      <c r="Q19" s="174"/>
      <c r="R19" s="173"/>
      <c r="S19" s="174"/>
      <c r="T19" s="21"/>
      <c r="U19" s="21"/>
      <c r="V19" s="21"/>
      <c r="W19" s="92"/>
      <c r="X19" s="21"/>
      <c r="Y19" s="21"/>
      <c r="Z19" s="21"/>
      <c r="AA19" s="92"/>
      <c r="AB19" s="21"/>
      <c r="AC19" s="21"/>
      <c r="AD19" s="21"/>
      <c r="AE19" s="92"/>
      <c r="AF19" s="94"/>
      <c r="AL19" s="102">
        <v>17</v>
      </c>
      <c r="AM19" s="97"/>
      <c r="AN19" s="97"/>
      <c r="AO19" s="97"/>
      <c r="AP19" s="97"/>
      <c r="AQ19" s="98"/>
      <c r="AR19" s="97"/>
      <c r="AS19" s="99"/>
      <c r="AT19" s="100"/>
      <c r="AU19" s="99"/>
      <c r="AV19" s="100"/>
      <c r="AW19" s="101"/>
      <c r="AX19" s="99"/>
      <c r="AY19" s="100"/>
      <c r="AZ19" s="101"/>
      <c r="BA19" s="101"/>
    </row>
    <row r="20" spans="1:53" ht="26.25" hidden="1" customHeight="1">
      <c r="A20" s="23">
        <v>9</v>
      </c>
      <c r="B20" s="83"/>
      <c r="C20" s="90"/>
      <c r="D20" s="22"/>
      <c r="E20" s="172"/>
      <c r="F20" s="83"/>
      <c r="G20" s="21"/>
      <c r="H20" s="173"/>
      <c r="I20" s="174"/>
      <c r="J20" s="173"/>
      <c r="K20" s="174"/>
      <c r="L20" s="173"/>
      <c r="M20" s="174"/>
      <c r="N20" s="173"/>
      <c r="O20" s="174"/>
      <c r="P20" s="173"/>
      <c r="Q20" s="174"/>
      <c r="R20" s="173"/>
      <c r="S20" s="174"/>
      <c r="T20" s="21"/>
      <c r="U20" s="21"/>
      <c r="V20" s="21"/>
      <c r="W20" s="92"/>
      <c r="X20" s="21"/>
      <c r="Y20" s="21"/>
      <c r="Z20" s="21"/>
      <c r="AA20" s="92"/>
      <c r="AB20" s="21"/>
      <c r="AC20" s="21"/>
      <c r="AD20" s="21"/>
      <c r="AE20" s="92"/>
      <c r="AF20" s="94"/>
      <c r="AL20" s="102">
        <v>18</v>
      </c>
      <c r="AM20" s="97"/>
      <c r="AN20" s="97"/>
      <c r="AO20" s="97"/>
      <c r="AP20" s="97"/>
      <c r="AQ20" s="98"/>
      <c r="AR20" s="97"/>
      <c r="AS20" s="99"/>
      <c r="AT20" s="100"/>
      <c r="AU20" s="99"/>
      <c r="AV20" s="100"/>
      <c r="AW20" s="101"/>
      <c r="AX20" s="99"/>
      <c r="AY20" s="100"/>
      <c r="AZ20" s="101"/>
      <c r="BA20" s="101"/>
    </row>
    <row r="21" spans="1:53" ht="26.25" hidden="1" customHeight="1">
      <c r="A21" s="23">
        <v>10</v>
      </c>
      <c r="B21" s="83"/>
      <c r="C21" s="90"/>
      <c r="D21" s="22"/>
      <c r="E21" s="172"/>
      <c r="F21" s="83"/>
      <c r="G21" s="21"/>
      <c r="H21" s="173"/>
      <c r="I21" s="174"/>
      <c r="J21" s="173"/>
      <c r="K21" s="174"/>
      <c r="L21" s="173"/>
      <c r="M21" s="174"/>
      <c r="N21" s="173"/>
      <c r="O21" s="174"/>
      <c r="P21" s="173"/>
      <c r="Q21" s="174"/>
      <c r="R21" s="173"/>
      <c r="S21" s="174"/>
      <c r="T21" s="21"/>
      <c r="U21" s="21"/>
      <c r="V21" s="21"/>
      <c r="W21" s="92"/>
      <c r="X21" s="21"/>
      <c r="Y21" s="21"/>
      <c r="Z21" s="21"/>
      <c r="AA21" s="92"/>
      <c r="AB21" s="21"/>
      <c r="AC21" s="21"/>
      <c r="AD21" s="21"/>
      <c r="AE21" s="92"/>
      <c r="AF21" s="94"/>
      <c r="AL21" s="102">
        <v>19</v>
      </c>
      <c r="AM21" s="97"/>
      <c r="AN21" s="97"/>
      <c r="AO21" s="97"/>
      <c r="AP21" s="97"/>
      <c r="AQ21" s="98"/>
      <c r="AR21" s="97"/>
      <c r="AS21" s="99"/>
      <c r="AT21" s="100"/>
      <c r="AU21" s="99"/>
      <c r="AV21" s="100"/>
      <c r="AW21" s="101"/>
      <c r="AX21" s="99"/>
      <c r="AY21" s="100"/>
      <c r="AZ21" s="101"/>
      <c r="BA21" s="101"/>
    </row>
    <row r="22" spans="1:53" ht="26.25" hidden="1" customHeight="1">
      <c r="A22" s="23">
        <v>11</v>
      </c>
      <c r="B22" s="83"/>
      <c r="C22" s="88"/>
      <c r="D22" s="22"/>
      <c r="E22" s="172"/>
      <c r="F22" s="83"/>
      <c r="G22" s="21"/>
      <c r="H22" s="173"/>
      <c r="I22" s="174"/>
      <c r="J22" s="173"/>
      <c r="K22" s="174"/>
      <c r="L22" s="173"/>
      <c r="M22" s="174"/>
      <c r="N22" s="173"/>
      <c r="O22" s="174"/>
      <c r="P22" s="173"/>
      <c r="Q22" s="174"/>
      <c r="R22" s="173"/>
      <c r="S22" s="174"/>
      <c r="T22" s="21"/>
      <c r="U22" s="21"/>
      <c r="V22" s="21"/>
      <c r="W22" s="92"/>
      <c r="X22" s="21"/>
      <c r="Y22" s="21"/>
      <c r="Z22" s="21"/>
      <c r="AA22" s="92"/>
      <c r="AB22" s="21"/>
      <c r="AC22" s="21"/>
      <c r="AD22" s="21"/>
      <c r="AE22" s="92"/>
      <c r="AF22" s="94"/>
      <c r="AL22" s="102">
        <v>20</v>
      </c>
      <c r="AM22" s="97"/>
      <c r="AN22" s="97"/>
      <c r="AO22" s="97"/>
      <c r="AP22" s="97"/>
      <c r="AQ22" s="98"/>
      <c r="AR22" s="97"/>
      <c r="AS22" s="99"/>
      <c r="AT22" s="100"/>
      <c r="AU22" s="99"/>
      <c r="AV22" s="100"/>
      <c r="AW22" s="101"/>
      <c r="AX22" s="99"/>
      <c r="AY22" s="100"/>
      <c r="AZ22" s="101"/>
      <c r="BA22" s="101"/>
    </row>
    <row r="23" spans="1:53" ht="26.25" hidden="1" customHeight="1">
      <c r="A23" s="23">
        <v>12</v>
      </c>
      <c r="B23" s="83"/>
      <c r="C23" s="88"/>
      <c r="D23" s="22"/>
      <c r="E23" s="172"/>
      <c r="F23" s="83"/>
      <c r="G23" s="21"/>
      <c r="H23" s="173"/>
      <c r="I23" s="174"/>
      <c r="J23" s="173"/>
      <c r="K23" s="174"/>
      <c r="L23" s="173"/>
      <c r="M23" s="174"/>
      <c r="N23" s="173"/>
      <c r="O23" s="174"/>
      <c r="P23" s="173"/>
      <c r="Q23" s="174"/>
      <c r="R23" s="173"/>
      <c r="S23" s="174"/>
      <c r="T23" s="21"/>
      <c r="U23" s="21"/>
      <c r="V23" s="21"/>
      <c r="W23" s="92"/>
      <c r="X23" s="21"/>
      <c r="Y23" s="21"/>
      <c r="Z23" s="21"/>
      <c r="AA23" s="92"/>
      <c r="AB23" s="21"/>
      <c r="AC23" s="21"/>
      <c r="AD23" s="21"/>
      <c r="AE23" s="92"/>
      <c r="AF23" s="94"/>
      <c r="AL23" s="102">
        <v>21</v>
      </c>
      <c r="AM23" s="97"/>
      <c r="AN23" s="97"/>
      <c r="AO23" s="97"/>
      <c r="AP23" s="97"/>
      <c r="AQ23" s="98"/>
      <c r="AR23" s="97"/>
      <c r="AS23" s="99"/>
      <c r="AT23" s="100"/>
      <c r="AU23" s="99"/>
      <c r="AV23" s="100"/>
      <c r="AW23" s="101"/>
      <c r="AX23" s="99"/>
      <c r="AY23" s="100"/>
      <c r="AZ23" s="101"/>
      <c r="BA23" s="101"/>
    </row>
    <row r="24" spans="1:53" ht="26.25" hidden="1" customHeight="1">
      <c r="A24" s="23">
        <v>13</v>
      </c>
      <c r="B24" s="83"/>
      <c r="C24" s="88"/>
      <c r="D24" s="22"/>
      <c r="E24" s="172"/>
      <c r="F24" s="83"/>
      <c r="G24" s="21"/>
      <c r="H24" s="173"/>
      <c r="I24" s="174"/>
      <c r="J24" s="173"/>
      <c r="K24" s="174"/>
      <c r="L24" s="173"/>
      <c r="M24" s="174"/>
      <c r="N24" s="173"/>
      <c r="O24" s="174"/>
      <c r="P24" s="173"/>
      <c r="Q24" s="174"/>
      <c r="R24" s="173"/>
      <c r="S24" s="174"/>
      <c r="T24" s="21"/>
      <c r="U24" s="21"/>
      <c r="V24" s="21"/>
      <c r="W24" s="92"/>
      <c r="X24" s="21"/>
      <c r="Y24" s="21"/>
      <c r="Z24" s="21"/>
      <c r="AA24" s="92"/>
      <c r="AB24" s="21"/>
      <c r="AC24" s="21"/>
      <c r="AD24" s="21"/>
      <c r="AE24" s="92"/>
      <c r="AF24" s="94"/>
      <c r="AL24" s="102">
        <v>22</v>
      </c>
      <c r="AM24" s="97"/>
      <c r="AN24" s="97"/>
      <c r="AO24" s="97"/>
      <c r="AP24" s="97"/>
      <c r="AQ24" s="98"/>
      <c r="AR24" s="97"/>
      <c r="AS24" s="99"/>
      <c r="AT24" s="100"/>
      <c r="AU24" s="99"/>
      <c r="AV24" s="100"/>
      <c r="AW24" s="101"/>
      <c r="AX24" s="99"/>
      <c r="AY24" s="100"/>
      <c r="AZ24" s="101"/>
      <c r="BA24" s="101"/>
    </row>
    <row r="25" spans="1:53" ht="26.25" hidden="1" customHeight="1">
      <c r="A25" s="23">
        <v>14</v>
      </c>
      <c r="B25" s="83"/>
      <c r="C25" s="88"/>
      <c r="D25" s="13"/>
      <c r="E25" s="91"/>
      <c r="F25" s="83"/>
      <c r="G25" s="14"/>
      <c r="H25" s="175"/>
      <c r="I25" s="176"/>
      <c r="J25" s="175"/>
      <c r="K25" s="176"/>
      <c r="L25" s="175"/>
      <c r="M25" s="176"/>
      <c r="N25" s="175"/>
      <c r="O25" s="176"/>
      <c r="P25" s="175"/>
      <c r="Q25" s="176"/>
      <c r="R25" s="175"/>
      <c r="S25" s="176"/>
      <c r="T25" s="14"/>
      <c r="U25" s="14"/>
      <c r="V25" s="14"/>
      <c r="W25" s="92"/>
      <c r="X25" s="14"/>
      <c r="Y25" s="14"/>
      <c r="Z25" s="14"/>
      <c r="AA25" s="92"/>
      <c r="AB25" s="14"/>
      <c r="AC25" s="14"/>
      <c r="AD25" s="14"/>
      <c r="AE25" s="92"/>
      <c r="AF25" s="94"/>
      <c r="AL25" s="102">
        <v>23</v>
      </c>
      <c r="AM25" s="97"/>
      <c r="AN25" s="97"/>
      <c r="AO25" s="97"/>
      <c r="AP25" s="97"/>
      <c r="AQ25" s="98"/>
      <c r="AR25" s="97"/>
      <c r="AS25" s="99"/>
      <c r="AT25" s="100"/>
      <c r="AU25" s="99"/>
      <c r="AV25" s="100"/>
      <c r="AW25" s="101"/>
      <c r="AX25" s="99"/>
      <c r="AY25" s="100"/>
      <c r="AZ25" s="101"/>
      <c r="BA25" s="101"/>
    </row>
    <row r="26" spans="1:53" ht="22.5" hidden="1" customHeight="1">
      <c r="A26" s="23">
        <v>15</v>
      </c>
      <c r="B26" s="83"/>
      <c r="C26" s="88"/>
      <c r="D26" s="13"/>
      <c r="E26" s="89"/>
      <c r="F26" s="83"/>
      <c r="G26" s="14"/>
      <c r="H26" s="175"/>
      <c r="I26" s="176"/>
      <c r="J26" s="175"/>
      <c r="K26" s="176"/>
      <c r="L26" s="175"/>
      <c r="M26" s="176"/>
      <c r="N26" s="175"/>
      <c r="O26" s="176"/>
      <c r="P26" s="175"/>
      <c r="Q26" s="176"/>
      <c r="R26" s="175"/>
      <c r="S26" s="176"/>
      <c r="T26" s="14"/>
      <c r="U26" s="14"/>
      <c r="V26" s="14"/>
      <c r="W26" s="92"/>
      <c r="X26" s="14"/>
      <c r="Y26" s="14"/>
      <c r="Z26" s="14"/>
      <c r="AA26" s="92"/>
      <c r="AB26" s="14"/>
      <c r="AC26" s="14"/>
      <c r="AD26" s="14"/>
      <c r="AE26" s="92"/>
      <c r="AF26" s="94"/>
      <c r="AL26" s="102">
        <v>24</v>
      </c>
      <c r="AM26" s="97"/>
      <c r="AN26" s="97"/>
      <c r="AO26" s="97"/>
      <c r="AP26" s="97"/>
      <c r="AQ26" s="98"/>
      <c r="AR26" s="97"/>
      <c r="AS26" s="99"/>
      <c r="AT26" s="100"/>
      <c r="AU26" s="99"/>
      <c r="AV26" s="100"/>
      <c r="AW26" s="101"/>
      <c r="AX26" s="99"/>
      <c r="AY26" s="100"/>
      <c r="AZ26" s="101"/>
      <c r="BA26" s="101"/>
    </row>
    <row r="27" spans="1:53" ht="22.5" hidden="1" customHeight="1">
      <c r="A27" s="23">
        <v>16</v>
      </c>
      <c r="B27" s="83"/>
      <c r="C27" s="88"/>
      <c r="D27" s="22"/>
      <c r="E27" s="91"/>
      <c r="F27" s="83"/>
      <c r="G27" s="21"/>
      <c r="H27" s="173"/>
      <c r="I27" s="174"/>
      <c r="J27" s="173"/>
      <c r="K27" s="174"/>
      <c r="L27" s="173"/>
      <c r="M27" s="174"/>
      <c r="N27" s="173"/>
      <c r="O27" s="174"/>
      <c r="P27" s="173"/>
      <c r="Q27" s="174"/>
      <c r="R27" s="173"/>
      <c r="S27" s="174"/>
      <c r="T27" s="21"/>
      <c r="U27" s="21"/>
      <c r="V27" s="21"/>
      <c r="W27" s="92"/>
      <c r="X27" s="21"/>
      <c r="Y27" s="21"/>
      <c r="Z27" s="21"/>
      <c r="AA27" s="92"/>
      <c r="AB27" s="21"/>
      <c r="AC27" s="21"/>
      <c r="AD27" s="21"/>
      <c r="AE27" s="92"/>
      <c r="AF27" s="94"/>
      <c r="AL27" s="102">
        <v>25</v>
      </c>
      <c r="AM27" s="97"/>
      <c r="AN27" s="97"/>
      <c r="AO27" s="97"/>
      <c r="AP27" s="97"/>
      <c r="AQ27" s="98"/>
      <c r="AR27" s="97"/>
      <c r="AS27" s="99"/>
      <c r="AT27" s="100"/>
      <c r="AU27" s="99"/>
      <c r="AV27" s="100"/>
      <c r="AW27" s="101"/>
      <c r="AX27" s="99"/>
      <c r="AY27" s="100"/>
      <c r="AZ27" s="101"/>
      <c r="BA27" s="101"/>
    </row>
    <row r="28" spans="1:53" ht="22.5" hidden="1" customHeight="1">
      <c r="A28" s="23">
        <v>17</v>
      </c>
      <c r="B28" s="83"/>
      <c r="C28" s="88"/>
      <c r="D28" s="13"/>
      <c r="E28" s="91"/>
      <c r="F28" s="83"/>
      <c r="G28" s="14"/>
      <c r="H28" s="175"/>
      <c r="I28" s="176"/>
      <c r="J28" s="175"/>
      <c r="K28" s="176"/>
      <c r="L28" s="175"/>
      <c r="M28" s="176"/>
      <c r="N28" s="175"/>
      <c r="O28" s="176"/>
      <c r="P28" s="175"/>
      <c r="Q28" s="176"/>
      <c r="R28" s="175"/>
      <c r="S28" s="176"/>
      <c r="T28" s="14"/>
      <c r="U28" s="14"/>
      <c r="V28" s="14"/>
      <c r="W28" s="92"/>
      <c r="X28" s="14"/>
      <c r="Y28" s="14"/>
      <c r="Z28" s="14"/>
      <c r="AA28" s="92"/>
      <c r="AB28" s="14"/>
      <c r="AC28" s="14"/>
      <c r="AD28" s="14"/>
      <c r="AE28" s="92"/>
      <c r="AF28" s="94"/>
      <c r="BA28" s="101"/>
    </row>
    <row r="29" spans="1:53" ht="23.4" hidden="1" customHeight="1">
      <c r="A29" s="23">
        <v>18</v>
      </c>
      <c r="B29" s="83"/>
      <c r="C29" s="88"/>
      <c r="D29" s="13"/>
      <c r="E29" s="89"/>
      <c r="F29" s="83"/>
      <c r="G29" s="14"/>
      <c r="H29" s="175"/>
      <c r="I29" s="176"/>
      <c r="J29" s="175"/>
      <c r="K29" s="176"/>
      <c r="L29" s="175"/>
      <c r="M29" s="176"/>
      <c r="N29" s="175"/>
      <c r="O29" s="176"/>
      <c r="P29" s="175"/>
      <c r="Q29" s="176"/>
      <c r="R29" s="175"/>
      <c r="S29" s="176"/>
      <c r="T29" s="14"/>
      <c r="U29" s="14"/>
      <c r="V29" s="14"/>
      <c r="W29" s="92"/>
      <c r="X29" s="14"/>
      <c r="Y29" s="14"/>
      <c r="Z29" s="14"/>
      <c r="AA29" s="92"/>
      <c r="AB29" s="14"/>
      <c r="AC29" s="14"/>
      <c r="AD29" s="14"/>
      <c r="AE29" s="92"/>
      <c r="AF29" s="94"/>
      <c r="BA29" s="101"/>
    </row>
    <row r="30" spans="1:53">
      <c r="B30" s="3"/>
      <c r="C30" s="6"/>
      <c r="D30" s="4"/>
      <c r="E30" s="4"/>
      <c r="F30" s="4"/>
      <c r="G30" s="3"/>
      <c r="H30" s="3"/>
      <c r="I30" s="3"/>
      <c r="J30" s="3"/>
      <c r="K30" s="4"/>
      <c r="L30" s="3"/>
      <c r="M30" s="3"/>
      <c r="N30" s="3"/>
      <c r="O30" s="4"/>
      <c r="P30" s="3"/>
      <c r="Q30" s="3"/>
      <c r="R30" s="3"/>
      <c r="S30" s="4"/>
      <c r="T30" s="3"/>
      <c r="U30" s="3"/>
      <c r="V30" s="3"/>
      <c r="W30" s="4"/>
      <c r="X30" s="3"/>
      <c r="Y30" s="3"/>
      <c r="Z30" s="3"/>
      <c r="AA30" s="4"/>
      <c r="AB30" s="3"/>
      <c r="AC30" s="3"/>
      <c r="AD30" s="3"/>
      <c r="AE30" s="4"/>
    </row>
    <row r="31" spans="1:53">
      <c r="B31" s="3"/>
      <c r="C31" s="6"/>
      <c r="D31" s="4"/>
      <c r="E31" s="4"/>
      <c r="F31" s="4"/>
      <c r="G31" s="3"/>
      <c r="H31" s="3"/>
      <c r="I31" s="3"/>
      <c r="J31" s="3"/>
      <c r="K31" s="4"/>
      <c r="L31" s="3"/>
      <c r="M31" s="3"/>
      <c r="N31" s="3"/>
      <c r="O31" s="4"/>
      <c r="P31" s="3"/>
      <c r="Q31" s="3"/>
      <c r="R31" s="3"/>
      <c r="S31" s="4"/>
      <c r="T31" s="3"/>
      <c r="U31" s="3"/>
      <c r="V31" s="3"/>
      <c r="W31" s="4"/>
      <c r="X31" s="3"/>
      <c r="Y31" s="3"/>
      <c r="Z31" s="3"/>
      <c r="AA31" s="4"/>
      <c r="AB31" s="3"/>
      <c r="AC31" s="3"/>
      <c r="AD31" s="3"/>
      <c r="AE31" s="4"/>
    </row>
    <row r="32" spans="1:53">
      <c r="B32" s="3"/>
      <c r="C32" s="6"/>
      <c r="D32" s="4"/>
      <c r="E32" s="4"/>
      <c r="F32" s="4"/>
      <c r="G32" s="3"/>
      <c r="H32" s="3"/>
      <c r="I32" s="3"/>
      <c r="J32" s="3"/>
      <c r="K32" s="4"/>
      <c r="L32" s="3"/>
      <c r="M32" s="3"/>
      <c r="N32" s="3"/>
      <c r="O32" s="4"/>
      <c r="P32" s="3"/>
      <c r="Q32" s="3"/>
      <c r="R32" s="3"/>
      <c r="S32" s="4"/>
      <c r="T32" s="3"/>
      <c r="U32" s="3"/>
      <c r="V32" s="3"/>
      <c r="W32" s="4"/>
      <c r="X32" s="3"/>
      <c r="Y32" s="3"/>
      <c r="Z32" s="3"/>
      <c r="AA32" s="4"/>
      <c r="AB32" s="3"/>
      <c r="AC32" s="3"/>
      <c r="AD32" s="3"/>
      <c r="AE32" s="4"/>
    </row>
    <row r="33" spans="2:52">
      <c r="B33" s="3"/>
      <c r="C33" s="6"/>
      <c r="D33" s="4"/>
      <c r="E33" s="4"/>
      <c r="F33" s="4"/>
      <c r="G33" s="3"/>
      <c r="H33" s="3"/>
      <c r="I33" s="3"/>
      <c r="J33" s="3"/>
      <c r="K33" s="4"/>
      <c r="L33" s="3"/>
      <c r="M33" s="3"/>
      <c r="N33" s="3"/>
      <c r="O33" s="4"/>
      <c r="P33" s="3"/>
      <c r="Q33" s="3"/>
      <c r="R33" s="3"/>
      <c r="S33" s="4"/>
      <c r="T33" s="3"/>
      <c r="U33" s="3"/>
      <c r="V33" s="3"/>
      <c r="W33" s="4"/>
      <c r="X33" s="3"/>
      <c r="Y33" s="3"/>
      <c r="Z33" s="3"/>
      <c r="AA33" s="4"/>
      <c r="AB33" s="3"/>
      <c r="AC33" s="3"/>
      <c r="AD33" s="3"/>
      <c r="AE33" s="4"/>
    </row>
    <row r="34" spans="2:52">
      <c r="B34" s="3"/>
      <c r="C34" s="6"/>
      <c r="D34" s="4"/>
      <c r="E34" s="4"/>
      <c r="F34" s="4"/>
      <c r="G34" s="3"/>
      <c r="H34" s="3"/>
      <c r="I34" s="3"/>
      <c r="J34" s="3"/>
      <c r="K34" s="4"/>
      <c r="L34" s="3"/>
      <c r="M34" s="3"/>
      <c r="N34" s="3"/>
      <c r="O34" s="4"/>
      <c r="P34" s="3"/>
      <c r="Q34" s="3"/>
      <c r="R34" s="3"/>
      <c r="S34" s="4"/>
      <c r="T34" s="3"/>
      <c r="U34" s="3"/>
      <c r="V34" s="3"/>
      <c r="W34" s="4"/>
      <c r="X34" s="3"/>
      <c r="Y34" s="3"/>
      <c r="Z34" s="3"/>
      <c r="AA34" s="4"/>
      <c r="AB34" s="3"/>
      <c r="AC34" s="3"/>
      <c r="AD34" s="3"/>
      <c r="AE34" s="4"/>
    </row>
    <row r="35" spans="2:52">
      <c r="B35" s="3"/>
      <c r="C35" s="6"/>
      <c r="D35" s="4"/>
      <c r="E35" s="4"/>
      <c r="F35" s="4"/>
      <c r="G35" s="3"/>
      <c r="H35" s="3"/>
      <c r="I35" s="3"/>
      <c r="J35" s="3"/>
      <c r="K35" s="4"/>
      <c r="L35" s="3"/>
      <c r="M35" s="3"/>
      <c r="N35" s="3"/>
      <c r="O35" s="4"/>
      <c r="P35" s="3"/>
      <c r="Q35" s="3"/>
      <c r="R35" s="3"/>
      <c r="S35" s="4"/>
      <c r="T35" s="3"/>
      <c r="U35" s="3"/>
      <c r="V35" s="3"/>
      <c r="W35" s="4"/>
      <c r="X35" s="3"/>
      <c r="Y35" s="3"/>
      <c r="Z35" s="3"/>
      <c r="AA35" s="4"/>
      <c r="AB35" s="3"/>
      <c r="AC35" s="3"/>
      <c r="AD35" s="3"/>
      <c r="AE35" s="4"/>
    </row>
    <row r="36" spans="2:52">
      <c r="B36" s="3"/>
      <c r="C36" s="6"/>
      <c r="D36" s="4"/>
      <c r="E36" s="4"/>
      <c r="F36" s="4"/>
      <c r="G36" s="3"/>
      <c r="H36" s="3"/>
      <c r="I36" s="3"/>
      <c r="J36" s="3"/>
      <c r="K36" s="4"/>
      <c r="L36" s="3"/>
      <c r="M36" s="3"/>
      <c r="N36" s="3"/>
      <c r="O36" s="4"/>
      <c r="P36" s="3"/>
      <c r="Q36" s="3"/>
      <c r="R36" s="3"/>
      <c r="S36" s="4"/>
      <c r="T36" s="3"/>
      <c r="U36" s="3"/>
      <c r="V36" s="3"/>
      <c r="W36" s="4"/>
      <c r="X36" s="3"/>
      <c r="Y36" s="3"/>
      <c r="Z36" s="3"/>
      <c r="AA36" s="4"/>
      <c r="AB36" s="3"/>
      <c r="AC36" s="3"/>
      <c r="AD36" s="3"/>
      <c r="AE36" s="4"/>
    </row>
    <row r="37" spans="2:52">
      <c r="B37" s="3"/>
      <c r="C37" s="6"/>
      <c r="D37" s="4"/>
      <c r="E37" s="4"/>
      <c r="F37" s="4"/>
      <c r="G37" s="3"/>
      <c r="H37" s="3"/>
      <c r="I37" s="3"/>
      <c r="J37" s="3"/>
      <c r="K37" s="4"/>
      <c r="L37" s="3"/>
      <c r="M37" s="3"/>
      <c r="N37" s="3"/>
      <c r="O37" s="4"/>
      <c r="P37" s="3"/>
      <c r="Q37" s="3"/>
      <c r="R37" s="3"/>
      <c r="S37" s="4"/>
      <c r="T37" s="3"/>
      <c r="U37" s="3"/>
      <c r="V37" s="3"/>
      <c r="W37" s="4"/>
      <c r="X37" s="3"/>
      <c r="Y37" s="3"/>
      <c r="Z37" s="3"/>
      <c r="AA37" s="4"/>
      <c r="AB37" s="3"/>
      <c r="AC37" s="3"/>
      <c r="AD37" s="3"/>
      <c r="AE37" s="4"/>
    </row>
    <row r="38" spans="2:52">
      <c r="B38" s="3"/>
      <c r="C38" s="6"/>
      <c r="D38" s="4"/>
      <c r="E38" s="4"/>
      <c r="F38" s="4"/>
      <c r="G38" s="3"/>
      <c r="H38" s="3"/>
      <c r="I38" s="3"/>
      <c r="J38" s="3"/>
      <c r="K38" s="4"/>
      <c r="L38" s="3"/>
      <c r="M38" s="3"/>
      <c r="N38" s="3"/>
      <c r="O38" s="4"/>
      <c r="P38" s="3"/>
      <c r="Q38" s="3"/>
      <c r="R38" s="3"/>
      <c r="S38" s="4"/>
      <c r="T38" s="3"/>
      <c r="U38" s="3"/>
      <c r="V38" s="3"/>
      <c r="W38" s="4"/>
      <c r="X38" s="3"/>
      <c r="Y38" s="3"/>
      <c r="Z38" s="3"/>
      <c r="AA38" s="4"/>
      <c r="AB38" s="3"/>
      <c r="AC38" s="3"/>
      <c r="AD38" s="3"/>
      <c r="AE38" s="4"/>
    </row>
    <row r="39" spans="2:52">
      <c r="B39" s="3"/>
      <c r="C39" s="6"/>
      <c r="D39" s="4"/>
      <c r="E39" s="4"/>
      <c r="F39" s="4"/>
      <c r="G39" s="3"/>
      <c r="H39" s="3"/>
      <c r="I39" s="3"/>
      <c r="J39" s="3"/>
      <c r="K39" s="4"/>
      <c r="L39" s="3"/>
      <c r="M39" s="3"/>
      <c r="N39" s="3"/>
      <c r="O39" s="4"/>
      <c r="P39" s="3"/>
      <c r="Q39" s="3"/>
      <c r="R39" s="3"/>
      <c r="S39" s="4"/>
      <c r="T39" s="3"/>
      <c r="U39" s="3"/>
      <c r="V39" s="3"/>
      <c r="W39" s="4"/>
      <c r="X39" s="3"/>
      <c r="Y39" s="3"/>
      <c r="Z39" s="3"/>
      <c r="AA39" s="4"/>
      <c r="AB39" s="3"/>
      <c r="AC39" s="3"/>
      <c r="AD39" s="3"/>
      <c r="AE39" s="4"/>
    </row>
    <row r="40" spans="2:52">
      <c r="B40" s="3"/>
      <c r="C40" s="6"/>
      <c r="D40" s="4"/>
      <c r="E40" s="4"/>
      <c r="F40" s="4"/>
      <c r="G40" s="3"/>
      <c r="H40" s="3"/>
      <c r="I40" s="3"/>
      <c r="J40" s="3"/>
      <c r="K40" s="4"/>
      <c r="L40" s="3"/>
      <c r="M40" s="3"/>
      <c r="N40" s="3"/>
      <c r="O40" s="4"/>
      <c r="P40" s="3"/>
      <c r="Q40" s="3"/>
      <c r="R40" s="3"/>
      <c r="S40" s="4"/>
      <c r="T40" s="3"/>
      <c r="U40" s="3"/>
      <c r="V40" s="3"/>
      <c r="W40" s="4"/>
      <c r="X40" s="3"/>
      <c r="Y40" s="3"/>
      <c r="Z40" s="3"/>
      <c r="AA40" s="4"/>
      <c r="AB40" s="3"/>
      <c r="AC40" s="3"/>
      <c r="AD40" s="3"/>
      <c r="AE40" s="4"/>
    </row>
    <row r="41" spans="2:52">
      <c r="B41" s="3"/>
      <c r="C41" s="6"/>
      <c r="D41" s="4"/>
      <c r="E41" s="4"/>
      <c r="F41" s="4"/>
      <c r="G41" s="3"/>
      <c r="H41" s="3"/>
      <c r="I41" s="3"/>
      <c r="J41" s="3"/>
      <c r="K41" s="4"/>
      <c r="L41" s="3"/>
      <c r="M41" s="3"/>
      <c r="N41" s="3"/>
      <c r="O41" s="4"/>
      <c r="P41" s="3"/>
      <c r="Q41" s="3"/>
      <c r="R41" s="3"/>
      <c r="S41" s="4"/>
      <c r="T41" s="3"/>
      <c r="U41" s="3"/>
      <c r="V41" s="3"/>
      <c r="W41" s="4"/>
      <c r="X41" s="3"/>
      <c r="Y41" s="3"/>
      <c r="Z41" s="3"/>
      <c r="AA41" s="4"/>
      <c r="AB41" s="3"/>
      <c r="AC41" s="3"/>
      <c r="AD41" s="3"/>
      <c r="AE41" s="4"/>
    </row>
    <row r="42" spans="2:52">
      <c r="B42" s="3"/>
      <c r="C42" s="6"/>
      <c r="D42" s="4"/>
      <c r="E42" s="4"/>
      <c r="F42" s="4"/>
      <c r="G42" s="3"/>
      <c r="H42" s="3"/>
      <c r="I42" s="3"/>
      <c r="J42" s="3"/>
      <c r="K42" s="4"/>
      <c r="L42" s="3"/>
      <c r="M42" s="3"/>
      <c r="N42" s="3"/>
      <c r="O42" s="4"/>
      <c r="P42" s="3"/>
      <c r="Q42" s="3"/>
      <c r="R42" s="3"/>
      <c r="S42" s="4"/>
      <c r="T42" s="3"/>
      <c r="U42" s="3"/>
      <c r="V42" s="3"/>
      <c r="W42" s="4"/>
      <c r="X42" s="3"/>
      <c r="Y42" s="3"/>
      <c r="Z42" s="3"/>
      <c r="AA42" s="4"/>
      <c r="AB42" s="3"/>
      <c r="AC42" s="3"/>
      <c r="AD42" s="3"/>
      <c r="AE42" s="4"/>
    </row>
    <row r="43" spans="2:52">
      <c r="B43" s="3"/>
      <c r="C43" s="6"/>
      <c r="D43" s="4"/>
      <c r="E43" s="4"/>
      <c r="F43" s="4"/>
      <c r="G43" s="3"/>
      <c r="H43" s="3"/>
      <c r="I43" s="3"/>
      <c r="J43" s="3"/>
      <c r="K43" s="4"/>
      <c r="L43" s="3"/>
      <c r="M43" s="3"/>
      <c r="N43" s="3"/>
      <c r="O43" s="4"/>
      <c r="P43" s="3"/>
      <c r="Q43" s="3"/>
      <c r="R43" s="3"/>
      <c r="S43" s="4"/>
      <c r="T43" s="3"/>
      <c r="U43" s="3"/>
      <c r="V43" s="3"/>
      <c r="W43" s="4"/>
      <c r="X43" s="3"/>
      <c r="Y43" s="3"/>
      <c r="Z43" s="3"/>
      <c r="AA43" s="4"/>
      <c r="AB43" s="3"/>
      <c r="AC43" s="3"/>
      <c r="AD43" s="3"/>
      <c r="AE43" s="4"/>
      <c r="AQ43" s="61"/>
      <c r="AS43" s="61"/>
      <c r="AT43" s="61"/>
      <c r="AU43" s="61"/>
      <c r="AV43" s="61"/>
      <c r="AW43" s="61"/>
      <c r="AX43" s="61"/>
      <c r="AY43" s="61"/>
      <c r="AZ43" s="61"/>
    </row>
    <row r="44" spans="2:52">
      <c r="B44" s="3"/>
      <c r="C44" s="6"/>
      <c r="D44" s="4"/>
      <c r="E44" s="4"/>
      <c r="F44" s="4"/>
      <c r="G44" s="3"/>
      <c r="H44" s="3"/>
      <c r="I44" s="3"/>
      <c r="J44" s="3"/>
      <c r="K44" s="4"/>
      <c r="L44" s="3"/>
      <c r="M44" s="3"/>
      <c r="N44" s="3"/>
      <c r="O44" s="4"/>
      <c r="P44" s="3"/>
      <c r="Q44" s="3"/>
      <c r="R44" s="3"/>
      <c r="S44" s="4"/>
      <c r="T44" s="3"/>
      <c r="U44" s="3"/>
      <c r="V44" s="3"/>
      <c r="W44" s="4"/>
      <c r="X44" s="3"/>
      <c r="Y44" s="3"/>
      <c r="Z44" s="3"/>
      <c r="AA44" s="4"/>
      <c r="AB44" s="3"/>
      <c r="AC44" s="3"/>
      <c r="AD44" s="3"/>
      <c r="AE44" s="4"/>
    </row>
    <row r="45" spans="2:52">
      <c r="B45" s="3"/>
      <c r="C45" s="6"/>
      <c r="D45" s="4"/>
      <c r="E45" s="4"/>
      <c r="F45" s="4"/>
      <c r="G45" s="3"/>
      <c r="H45" s="3"/>
      <c r="I45" s="3"/>
      <c r="J45" s="3"/>
      <c r="K45" s="4"/>
      <c r="L45" s="3"/>
      <c r="M45" s="3"/>
      <c r="N45" s="3"/>
      <c r="O45" s="4"/>
      <c r="P45" s="3"/>
      <c r="Q45" s="3"/>
      <c r="R45" s="3"/>
      <c r="S45" s="4"/>
      <c r="T45" s="3"/>
      <c r="U45" s="3"/>
      <c r="V45" s="3"/>
      <c r="W45" s="4"/>
      <c r="X45" s="3"/>
      <c r="Y45" s="3"/>
      <c r="Z45" s="3"/>
      <c r="AA45" s="4"/>
      <c r="AB45" s="3"/>
      <c r="AC45" s="3"/>
      <c r="AD45" s="3"/>
      <c r="AE45" s="4"/>
    </row>
    <row r="46" spans="2:52">
      <c r="B46" s="3"/>
      <c r="C46" s="6"/>
      <c r="D46" s="4"/>
      <c r="E46" s="4"/>
      <c r="F46" s="4"/>
      <c r="G46" s="3"/>
      <c r="H46" s="3"/>
      <c r="I46" s="3"/>
      <c r="J46" s="3"/>
      <c r="K46" s="4"/>
      <c r="L46" s="3"/>
      <c r="M46" s="3"/>
      <c r="N46" s="3"/>
      <c r="O46" s="4"/>
      <c r="P46" s="3"/>
      <c r="Q46" s="3"/>
      <c r="R46" s="3"/>
      <c r="S46" s="4"/>
      <c r="T46" s="3"/>
      <c r="U46" s="3"/>
      <c r="V46" s="3"/>
      <c r="W46" s="4"/>
      <c r="X46" s="3"/>
      <c r="Y46" s="3"/>
      <c r="Z46" s="3"/>
      <c r="AA46" s="4"/>
      <c r="AB46" s="3"/>
      <c r="AC46" s="3"/>
      <c r="AD46" s="3"/>
      <c r="AE46" s="4"/>
    </row>
    <row r="47" spans="2:52">
      <c r="B47" s="3"/>
      <c r="C47" s="6"/>
      <c r="D47" s="4"/>
      <c r="E47" s="4"/>
      <c r="F47" s="4"/>
      <c r="G47" s="3"/>
      <c r="H47" s="3"/>
      <c r="I47" s="3"/>
      <c r="J47" s="3"/>
      <c r="K47" s="4"/>
      <c r="L47" s="3"/>
      <c r="M47" s="3"/>
      <c r="N47" s="3"/>
      <c r="O47" s="4"/>
      <c r="P47" s="3"/>
      <c r="Q47" s="3"/>
      <c r="R47" s="3"/>
      <c r="S47" s="4"/>
      <c r="T47" s="3"/>
      <c r="U47" s="3"/>
      <c r="V47" s="3"/>
      <c r="W47" s="4"/>
      <c r="X47" s="3"/>
      <c r="Y47" s="3"/>
      <c r="Z47" s="3"/>
      <c r="AA47" s="4"/>
      <c r="AB47" s="3"/>
      <c r="AC47" s="3"/>
      <c r="AD47" s="3"/>
      <c r="AE47" s="4"/>
    </row>
    <row r="48" spans="2:52">
      <c r="B48" s="3"/>
      <c r="C48" s="6"/>
      <c r="D48" s="4"/>
      <c r="E48" s="4"/>
      <c r="F48" s="4"/>
      <c r="G48" s="3"/>
      <c r="H48" s="3"/>
      <c r="I48" s="3"/>
      <c r="J48" s="3"/>
      <c r="K48" s="4"/>
      <c r="L48" s="3"/>
      <c r="M48" s="3"/>
      <c r="N48" s="3"/>
      <c r="O48" s="4"/>
      <c r="P48" s="3"/>
      <c r="Q48" s="3"/>
      <c r="R48" s="3"/>
      <c r="S48" s="4"/>
      <c r="T48" s="3"/>
      <c r="U48" s="3"/>
      <c r="V48" s="3"/>
      <c r="W48" s="4"/>
      <c r="X48" s="3"/>
      <c r="Y48" s="3"/>
      <c r="Z48" s="3"/>
      <c r="AA48" s="4"/>
      <c r="AB48" s="3"/>
      <c r="AC48" s="3"/>
      <c r="AD48" s="3"/>
      <c r="AE48" s="4"/>
    </row>
    <row r="49" spans="2:31">
      <c r="B49" s="3"/>
      <c r="C49" s="6"/>
      <c r="D49" s="4"/>
      <c r="E49" s="4"/>
      <c r="F49" s="4"/>
      <c r="G49" s="3"/>
      <c r="H49" s="3"/>
      <c r="I49" s="3"/>
      <c r="J49" s="3"/>
      <c r="K49" s="4"/>
      <c r="L49" s="3"/>
      <c r="M49" s="3"/>
      <c r="N49" s="3"/>
      <c r="O49" s="4"/>
      <c r="P49" s="3"/>
      <c r="Q49" s="3"/>
      <c r="R49" s="3"/>
      <c r="S49" s="4"/>
      <c r="T49" s="3"/>
      <c r="U49" s="3"/>
      <c r="V49" s="3"/>
      <c r="W49" s="4"/>
      <c r="X49" s="3"/>
      <c r="Y49" s="3"/>
      <c r="Z49" s="3"/>
      <c r="AA49" s="4"/>
      <c r="AB49" s="3"/>
      <c r="AC49" s="3"/>
      <c r="AD49" s="3"/>
      <c r="AE49" s="4"/>
    </row>
    <row r="50" spans="2:31">
      <c r="B50" s="3"/>
      <c r="C50" s="6"/>
      <c r="D50" s="4"/>
      <c r="E50" s="4"/>
      <c r="F50" s="4"/>
      <c r="G50" s="3"/>
      <c r="H50" s="3"/>
      <c r="I50" s="3"/>
      <c r="J50" s="3"/>
      <c r="K50" s="4"/>
      <c r="L50" s="3"/>
      <c r="M50" s="3"/>
      <c r="N50" s="3"/>
      <c r="O50" s="4"/>
      <c r="P50" s="3"/>
      <c r="Q50" s="3"/>
      <c r="R50" s="3"/>
      <c r="S50" s="4"/>
      <c r="T50" s="3"/>
      <c r="U50" s="3"/>
      <c r="V50" s="3"/>
      <c r="W50" s="4"/>
      <c r="X50" s="3"/>
      <c r="Y50" s="3"/>
      <c r="Z50" s="3"/>
      <c r="AA50" s="4"/>
      <c r="AB50" s="3"/>
      <c r="AC50" s="3"/>
      <c r="AD50" s="3"/>
      <c r="AE50" s="4"/>
    </row>
    <row r="51" spans="2:31">
      <c r="B51" s="3"/>
      <c r="C51" s="6"/>
      <c r="D51" s="4"/>
      <c r="E51" s="4"/>
      <c r="F51" s="4"/>
      <c r="G51" s="3"/>
      <c r="H51" s="3"/>
      <c r="I51" s="3"/>
      <c r="J51" s="3"/>
      <c r="K51" s="4"/>
      <c r="L51" s="3"/>
      <c r="M51" s="3"/>
      <c r="N51" s="3"/>
      <c r="O51" s="4"/>
      <c r="P51" s="3"/>
      <c r="Q51" s="3"/>
      <c r="R51" s="3"/>
      <c r="S51" s="4"/>
      <c r="T51" s="3"/>
      <c r="U51" s="3"/>
      <c r="V51" s="3"/>
      <c r="W51" s="4"/>
      <c r="X51" s="3"/>
      <c r="Y51" s="3"/>
      <c r="Z51" s="3"/>
      <c r="AA51" s="4"/>
      <c r="AB51" s="3"/>
      <c r="AC51" s="3"/>
      <c r="AD51" s="3"/>
      <c r="AE51" s="4"/>
    </row>
    <row r="52" spans="2:31">
      <c r="B52" s="3"/>
      <c r="C52" s="6"/>
      <c r="D52" s="4"/>
      <c r="E52" s="4"/>
      <c r="F52" s="4"/>
      <c r="G52" s="3"/>
      <c r="H52" s="3"/>
      <c r="I52" s="3"/>
      <c r="J52" s="3"/>
      <c r="K52" s="4"/>
      <c r="L52" s="3"/>
      <c r="M52" s="3"/>
      <c r="N52" s="3"/>
      <c r="O52" s="4"/>
      <c r="P52" s="3"/>
      <c r="Q52" s="3"/>
      <c r="R52" s="3"/>
      <c r="S52" s="4"/>
      <c r="T52" s="3"/>
      <c r="U52" s="3"/>
      <c r="V52" s="3"/>
      <c r="W52" s="4"/>
      <c r="X52" s="3"/>
      <c r="Y52" s="3"/>
      <c r="Z52" s="3"/>
      <c r="AA52" s="4"/>
      <c r="AB52" s="3"/>
      <c r="AC52" s="3"/>
      <c r="AD52" s="3"/>
      <c r="AE52" s="4"/>
    </row>
    <row r="53" spans="2:31">
      <c r="B53" s="3"/>
      <c r="C53" s="6"/>
      <c r="D53" s="4"/>
      <c r="E53" s="4"/>
      <c r="F53" s="4"/>
      <c r="G53" s="3"/>
      <c r="H53" s="3"/>
      <c r="I53" s="3"/>
      <c r="J53" s="3"/>
      <c r="K53" s="4"/>
      <c r="L53" s="3"/>
      <c r="M53" s="3"/>
      <c r="N53" s="3"/>
      <c r="O53" s="4"/>
      <c r="P53" s="3"/>
      <c r="Q53" s="3"/>
      <c r="R53" s="3"/>
      <c r="S53" s="4"/>
      <c r="T53" s="3"/>
      <c r="U53" s="3"/>
      <c r="V53" s="3"/>
      <c r="W53" s="4"/>
      <c r="X53" s="3"/>
      <c r="Y53" s="3"/>
      <c r="Z53" s="3"/>
      <c r="AA53" s="4"/>
      <c r="AB53" s="3"/>
      <c r="AC53" s="3"/>
      <c r="AD53" s="3"/>
      <c r="AE53" s="4"/>
    </row>
    <row r="54" spans="2:31">
      <c r="B54" s="3"/>
      <c r="C54" s="6"/>
      <c r="D54" s="4"/>
      <c r="E54" s="4"/>
      <c r="F54" s="4"/>
      <c r="G54" s="3"/>
      <c r="H54" s="3"/>
      <c r="I54" s="3"/>
      <c r="J54" s="3"/>
      <c r="K54" s="4"/>
      <c r="L54" s="3"/>
      <c r="M54" s="3"/>
      <c r="N54" s="3"/>
      <c r="O54" s="4"/>
      <c r="P54" s="3"/>
      <c r="Q54" s="3"/>
      <c r="R54" s="3"/>
      <c r="S54" s="4"/>
      <c r="T54" s="3"/>
      <c r="U54" s="3"/>
      <c r="V54" s="3"/>
      <c r="W54" s="4"/>
      <c r="X54" s="3"/>
      <c r="Y54" s="3"/>
      <c r="Z54" s="3"/>
      <c r="AA54" s="4"/>
      <c r="AB54" s="3"/>
      <c r="AC54" s="3"/>
      <c r="AD54" s="3"/>
      <c r="AE54" s="4"/>
    </row>
    <row r="55" spans="2:31">
      <c r="B55" s="3"/>
      <c r="C55" s="6"/>
      <c r="D55" s="4"/>
      <c r="E55" s="4"/>
      <c r="F55" s="4"/>
      <c r="G55" s="3"/>
      <c r="H55" s="3"/>
      <c r="I55" s="3"/>
      <c r="J55" s="3"/>
      <c r="K55" s="4"/>
      <c r="L55" s="3"/>
      <c r="M55" s="3"/>
      <c r="N55" s="3"/>
      <c r="O55" s="4"/>
      <c r="P55" s="3"/>
      <c r="Q55" s="3"/>
      <c r="R55" s="3"/>
      <c r="S55" s="4"/>
      <c r="T55" s="3"/>
      <c r="U55" s="3"/>
      <c r="V55" s="3"/>
      <c r="W55" s="4"/>
      <c r="X55" s="3"/>
      <c r="Y55" s="3"/>
      <c r="Z55" s="3"/>
      <c r="AA55" s="4"/>
      <c r="AB55" s="3"/>
      <c r="AC55" s="3"/>
      <c r="AD55" s="3"/>
      <c r="AE55" s="4"/>
    </row>
    <row r="56" spans="2:31">
      <c r="B56" s="3"/>
      <c r="C56" s="6"/>
      <c r="D56" s="4"/>
      <c r="E56" s="4"/>
      <c r="F56" s="4"/>
      <c r="G56" s="3"/>
      <c r="H56" s="3"/>
      <c r="I56" s="3"/>
      <c r="J56" s="3"/>
      <c r="K56" s="4"/>
      <c r="L56" s="3"/>
      <c r="M56" s="3"/>
      <c r="N56" s="3"/>
      <c r="O56" s="4"/>
      <c r="P56" s="3"/>
      <c r="Q56" s="3"/>
      <c r="R56" s="3"/>
      <c r="S56" s="4"/>
      <c r="T56" s="3"/>
      <c r="U56" s="3"/>
      <c r="V56" s="3"/>
      <c r="W56" s="4"/>
      <c r="X56" s="3"/>
      <c r="Y56" s="3"/>
      <c r="Z56" s="3"/>
      <c r="AA56" s="4"/>
      <c r="AB56" s="3"/>
      <c r="AC56" s="3"/>
      <c r="AD56" s="3"/>
      <c r="AE56" s="4"/>
    </row>
    <row r="57" spans="2:31">
      <c r="B57" s="3"/>
      <c r="C57" s="6"/>
      <c r="D57" s="4"/>
      <c r="E57" s="4"/>
      <c r="F57" s="4"/>
      <c r="G57" s="3"/>
      <c r="H57" s="3"/>
      <c r="I57" s="3"/>
      <c r="J57" s="3"/>
      <c r="K57" s="4"/>
      <c r="L57" s="3"/>
      <c r="M57" s="3"/>
      <c r="N57" s="3"/>
      <c r="O57" s="4"/>
      <c r="P57" s="3"/>
      <c r="Q57" s="3"/>
      <c r="R57" s="3"/>
      <c r="S57" s="4"/>
      <c r="T57" s="3"/>
      <c r="U57" s="3"/>
      <c r="V57" s="3"/>
      <c r="W57" s="4"/>
      <c r="X57" s="3"/>
      <c r="Y57" s="3"/>
      <c r="Z57" s="3"/>
      <c r="AA57" s="4"/>
      <c r="AB57" s="3"/>
      <c r="AC57" s="3"/>
      <c r="AD57" s="3"/>
      <c r="AE57" s="4"/>
    </row>
    <row r="58" spans="2:31">
      <c r="B58" s="3"/>
      <c r="C58" s="6"/>
      <c r="D58" s="4"/>
      <c r="E58" s="4"/>
      <c r="F58" s="4"/>
      <c r="G58" s="3"/>
      <c r="H58" s="3"/>
      <c r="I58" s="3"/>
      <c r="J58" s="3"/>
      <c r="K58" s="4"/>
      <c r="L58" s="3"/>
      <c r="M58" s="3"/>
      <c r="N58" s="3"/>
      <c r="O58" s="4"/>
      <c r="P58" s="3"/>
      <c r="Q58" s="3"/>
      <c r="R58" s="3"/>
      <c r="S58" s="4"/>
      <c r="T58" s="3"/>
      <c r="U58" s="3"/>
      <c r="V58" s="3"/>
      <c r="W58" s="4"/>
      <c r="X58" s="3"/>
      <c r="Y58" s="3"/>
      <c r="Z58" s="3"/>
      <c r="AA58" s="4"/>
      <c r="AB58" s="3"/>
      <c r="AC58" s="3"/>
      <c r="AD58" s="3"/>
      <c r="AE58" s="4"/>
    </row>
    <row r="59" spans="2:31">
      <c r="B59" s="3"/>
      <c r="C59" s="6"/>
      <c r="D59" s="4"/>
      <c r="E59" s="4"/>
      <c r="F59" s="4"/>
      <c r="G59" s="3"/>
      <c r="H59" s="3"/>
      <c r="I59" s="3"/>
      <c r="J59" s="3"/>
      <c r="K59" s="4"/>
      <c r="L59" s="3"/>
      <c r="M59" s="3"/>
      <c r="N59" s="3"/>
      <c r="O59" s="4"/>
      <c r="P59" s="3"/>
      <c r="Q59" s="3"/>
      <c r="R59" s="3"/>
      <c r="S59" s="4"/>
      <c r="T59" s="3"/>
      <c r="U59" s="3"/>
      <c r="V59" s="3"/>
      <c r="W59" s="4"/>
      <c r="X59" s="3"/>
      <c r="Y59" s="3"/>
      <c r="Z59" s="3"/>
      <c r="AA59" s="4"/>
      <c r="AB59" s="3"/>
      <c r="AC59" s="3"/>
      <c r="AD59" s="3"/>
      <c r="AE59" s="4"/>
    </row>
    <row r="60" spans="2:31">
      <c r="B60" s="3"/>
      <c r="C60" s="6"/>
      <c r="D60" s="4"/>
      <c r="E60" s="4"/>
      <c r="F60" s="4"/>
      <c r="G60" s="3"/>
      <c r="H60" s="3"/>
      <c r="I60" s="3"/>
      <c r="J60" s="3"/>
      <c r="K60" s="4"/>
      <c r="L60" s="3"/>
      <c r="M60" s="3"/>
      <c r="N60" s="3"/>
      <c r="O60" s="4"/>
      <c r="P60" s="3"/>
      <c r="Q60" s="3"/>
      <c r="R60" s="3"/>
      <c r="S60" s="4"/>
      <c r="T60" s="3"/>
      <c r="U60" s="3"/>
      <c r="V60" s="3"/>
      <c r="W60" s="4"/>
      <c r="X60" s="3"/>
      <c r="Y60" s="3"/>
      <c r="Z60" s="3"/>
      <c r="AA60" s="4"/>
      <c r="AB60" s="3"/>
      <c r="AC60" s="3"/>
      <c r="AD60" s="3"/>
      <c r="AE60" s="4"/>
    </row>
    <row r="61" spans="2:31">
      <c r="B61" s="3"/>
      <c r="C61" s="6"/>
      <c r="D61" s="4"/>
      <c r="E61" s="4"/>
      <c r="F61" s="4"/>
      <c r="G61" s="3"/>
      <c r="H61" s="3"/>
      <c r="I61" s="3"/>
      <c r="J61" s="3"/>
      <c r="K61" s="4"/>
      <c r="L61" s="3"/>
      <c r="M61" s="3"/>
      <c r="N61" s="3"/>
      <c r="O61" s="4"/>
      <c r="P61" s="3"/>
      <c r="Q61" s="3"/>
      <c r="R61" s="3"/>
      <c r="S61" s="4"/>
      <c r="T61" s="3"/>
      <c r="U61" s="3"/>
      <c r="V61" s="3"/>
      <c r="W61" s="4"/>
      <c r="X61" s="3"/>
      <c r="Y61" s="3"/>
      <c r="Z61" s="3"/>
      <c r="AA61" s="4"/>
      <c r="AB61" s="3"/>
      <c r="AC61" s="3"/>
      <c r="AD61" s="3"/>
      <c r="AE61" s="4"/>
    </row>
    <row r="62" spans="2:31">
      <c r="B62" s="3"/>
      <c r="C62" s="6"/>
      <c r="D62" s="4"/>
      <c r="E62" s="4"/>
      <c r="F62" s="4"/>
      <c r="G62" s="3"/>
      <c r="H62" s="3"/>
      <c r="I62" s="3"/>
      <c r="J62" s="3"/>
      <c r="K62" s="4"/>
      <c r="L62" s="3"/>
      <c r="M62" s="3"/>
      <c r="N62" s="3"/>
      <c r="O62" s="4"/>
      <c r="P62" s="3"/>
      <c r="Q62" s="3"/>
      <c r="R62" s="3"/>
      <c r="S62" s="4"/>
      <c r="T62" s="3"/>
      <c r="U62" s="3"/>
      <c r="V62" s="3"/>
      <c r="W62" s="4"/>
      <c r="X62" s="3"/>
      <c r="Y62" s="3"/>
      <c r="Z62" s="3"/>
      <c r="AA62" s="4"/>
      <c r="AB62" s="3"/>
      <c r="AC62" s="3"/>
      <c r="AD62" s="3"/>
      <c r="AE62" s="4"/>
    </row>
    <row r="63" spans="2:31">
      <c r="B63" s="3"/>
      <c r="C63" s="6"/>
      <c r="D63" s="4"/>
      <c r="E63" s="4"/>
      <c r="F63" s="4"/>
      <c r="G63" s="3"/>
      <c r="H63" s="3"/>
      <c r="I63" s="3"/>
      <c r="J63" s="3"/>
      <c r="K63" s="4"/>
      <c r="L63" s="3"/>
      <c r="M63" s="3"/>
      <c r="N63" s="3"/>
      <c r="O63" s="4"/>
      <c r="P63" s="3"/>
      <c r="Q63" s="3"/>
      <c r="R63" s="3"/>
      <c r="S63" s="4"/>
      <c r="T63" s="3"/>
      <c r="U63" s="3"/>
      <c r="V63" s="3"/>
      <c r="W63" s="4"/>
      <c r="X63" s="3"/>
      <c r="Y63" s="3"/>
      <c r="Z63" s="3"/>
      <c r="AA63" s="4"/>
      <c r="AB63" s="3"/>
      <c r="AC63" s="3"/>
      <c r="AD63" s="3"/>
      <c r="AE63" s="4"/>
    </row>
    <row r="64" spans="2:31">
      <c r="B64" s="3"/>
      <c r="C64" s="6"/>
      <c r="D64" s="4"/>
      <c r="E64" s="4"/>
      <c r="F64" s="4"/>
      <c r="G64" s="3"/>
      <c r="H64" s="3"/>
      <c r="I64" s="3"/>
      <c r="J64" s="3"/>
      <c r="K64" s="4"/>
      <c r="L64" s="3"/>
      <c r="M64" s="3"/>
      <c r="N64" s="3"/>
      <c r="O64" s="4"/>
      <c r="P64" s="3"/>
      <c r="Q64" s="3"/>
      <c r="R64" s="3"/>
      <c r="S64" s="4"/>
      <c r="T64" s="3"/>
      <c r="U64" s="3"/>
      <c r="V64" s="3"/>
      <c r="W64" s="4"/>
      <c r="X64" s="3"/>
      <c r="Y64" s="3"/>
      <c r="Z64" s="3"/>
      <c r="AA64" s="4"/>
      <c r="AB64" s="3"/>
      <c r="AC64" s="3"/>
      <c r="AD64" s="3"/>
      <c r="AE64" s="4"/>
    </row>
  </sheetData>
  <sheetProtection formatCells="0" formatColumns="0" formatRows="0" insertColumns="0" deleteColumns="0" deleteRows="0"/>
  <mergeCells count="15">
    <mergeCell ref="AB4:AC4"/>
    <mergeCell ref="H4:I4"/>
    <mergeCell ref="L4:M4"/>
    <mergeCell ref="P4:Q4"/>
    <mergeCell ref="T4:U4"/>
    <mergeCell ref="X4:Y4"/>
    <mergeCell ref="J4:K4"/>
    <mergeCell ref="N4:O4"/>
    <mergeCell ref="R4:S4"/>
    <mergeCell ref="H11:I11"/>
    <mergeCell ref="J11:K11"/>
    <mergeCell ref="L11:M11"/>
    <mergeCell ref="R11:S11"/>
    <mergeCell ref="P11:Q11"/>
    <mergeCell ref="N11:O11"/>
  </mergeCells>
  <phoneticPr fontId="22"/>
  <conditionalFormatting sqref="AF5:AF9 G26:S26 G29:S29 G7:S9 AF25:AF29 H5:S6 G14 AF14">
    <cfRule type="expression" dxfId="168" priority="57" stopIfTrue="1">
      <formula>#REF!="女"</formula>
    </cfRule>
  </conditionalFormatting>
  <conditionalFormatting sqref="F7:F8">
    <cfRule type="expression" dxfId="167" priority="56" stopIfTrue="1">
      <formula>$F7="女"</formula>
    </cfRule>
  </conditionalFormatting>
  <conditionalFormatting sqref="F9">
    <cfRule type="expression" dxfId="166" priority="55" stopIfTrue="1">
      <formula>$F9="女"</formula>
    </cfRule>
  </conditionalFormatting>
  <conditionalFormatting sqref="F14">
    <cfRule type="expression" dxfId="165" priority="54" stopIfTrue="1">
      <formula>$F14="女"</formula>
    </cfRule>
  </conditionalFormatting>
  <conditionalFormatting sqref="F26 F29">
    <cfRule type="expression" dxfId="164" priority="53" stopIfTrue="1">
      <formula>$F26="女"</formula>
    </cfRule>
  </conditionalFormatting>
  <conditionalFormatting sqref="G25:S25 G27:S28">
    <cfRule type="expression" dxfId="163" priority="52" stopIfTrue="1">
      <formula>#REF!="女"</formula>
    </cfRule>
  </conditionalFormatting>
  <conditionalFormatting sqref="F25 F27:F28">
    <cfRule type="expression" dxfId="162" priority="51" stopIfTrue="1">
      <formula>$F25="女"</formula>
    </cfRule>
  </conditionalFormatting>
  <conditionalFormatting sqref="BA15:BA29">
    <cfRule type="cellIs" dxfId="161" priority="50" operator="equal">
      <formula>""</formula>
    </cfRule>
  </conditionalFormatting>
  <conditionalFormatting sqref="T26:W26 T29:W29 T5:W9 T14:W14">
    <cfRule type="expression" dxfId="160" priority="44" stopIfTrue="1">
      <formula>#REF!="女"</formula>
    </cfRule>
  </conditionalFormatting>
  <conditionalFormatting sqref="T25:W25 T27:W28">
    <cfRule type="expression" dxfId="159" priority="43" stopIfTrue="1">
      <formula>#REF!="女"</formula>
    </cfRule>
  </conditionalFormatting>
  <conditionalFormatting sqref="X26:AA26 X29:AA29 X5:AA9 X14:AA14">
    <cfRule type="expression" dxfId="158" priority="42" stopIfTrue="1">
      <formula>#REF!="女"</formula>
    </cfRule>
  </conditionalFormatting>
  <conditionalFormatting sqref="X25:AA25 X27:AA28">
    <cfRule type="expression" dxfId="157" priority="41" stopIfTrue="1">
      <formula>#REF!="女"</formula>
    </cfRule>
  </conditionalFormatting>
  <conditionalFormatting sqref="AB26:AE26 AB29:AE29 AB5:AE9 AB14:AE14">
    <cfRule type="expression" dxfId="156" priority="40" stopIfTrue="1">
      <formula>#REF!="女"</formula>
    </cfRule>
  </conditionalFormatting>
  <conditionalFormatting sqref="AB25:AE25 AB27:AE28">
    <cfRule type="expression" dxfId="155" priority="39" stopIfTrue="1">
      <formula>#REF!="女"</formula>
    </cfRule>
  </conditionalFormatting>
  <conditionalFormatting sqref="AF12:AF24 G17:S24 G12:G16">
    <cfRule type="expression" dxfId="154" priority="32" stopIfTrue="1">
      <formula>#REF!="女"</formula>
    </cfRule>
  </conditionalFormatting>
  <conditionalFormatting sqref="T12:W24">
    <cfRule type="expression" dxfId="153" priority="28" stopIfTrue="1">
      <formula>#REF!="女"</formula>
    </cfRule>
  </conditionalFormatting>
  <conditionalFormatting sqref="X12:AA24">
    <cfRule type="expression" dxfId="152" priority="27" stopIfTrue="1">
      <formula>#REF!="女"</formula>
    </cfRule>
  </conditionalFormatting>
  <conditionalFormatting sqref="AB12:AE24">
    <cfRule type="expression" dxfId="151" priority="26" stopIfTrue="1">
      <formula>#REF!="女"</formula>
    </cfRule>
  </conditionalFormatting>
  <conditionalFormatting sqref="AM3:AZ27">
    <cfRule type="cellIs" dxfId="150" priority="25" operator="equal">
      <formula>""</formula>
    </cfRule>
  </conditionalFormatting>
  <conditionalFormatting sqref="B5:G6">
    <cfRule type="cellIs" dxfId="149" priority="24" operator="equal">
      <formula>""</formula>
    </cfRule>
  </conditionalFormatting>
  <conditionalFormatting sqref="F18:F19">
    <cfRule type="expression" dxfId="148" priority="23" stopIfTrue="1">
      <formula>$F18="女"</formula>
    </cfRule>
  </conditionalFormatting>
  <conditionalFormatting sqref="F20:F21">
    <cfRule type="expression" dxfId="147" priority="22" stopIfTrue="1">
      <formula>$F20="女"</formula>
    </cfRule>
  </conditionalFormatting>
  <conditionalFormatting sqref="F22:F24">
    <cfRule type="expression" dxfId="146" priority="21" stopIfTrue="1">
      <formula>$F22="女"</formula>
    </cfRule>
  </conditionalFormatting>
  <conditionalFormatting sqref="AF10 G10:S10">
    <cfRule type="expression" dxfId="145" priority="19" stopIfTrue="1">
      <formula>#REF!="女"</formula>
    </cfRule>
  </conditionalFormatting>
  <conditionalFormatting sqref="F10">
    <cfRule type="expression" dxfId="144" priority="18" stopIfTrue="1">
      <formula>$F10="女"</formula>
    </cfRule>
  </conditionalFormatting>
  <conditionalFormatting sqref="T10:W10">
    <cfRule type="expression" dxfId="143" priority="17" stopIfTrue="1">
      <formula>#REF!="女"</formula>
    </cfRule>
  </conditionalFormatting>
  <conditionalFormatting sqref="X10:AA10">
    <cfRule type="expression" dxfId="142" priority="16" stopIfTrue="1">
      <formula>#REF!="女"</formula>
    </cfRule>
  </conditionalFormatting>
  <conditionalFormatting sqref="AB10:AE10">
    <cfRule type="expression" dxfId="141" priority="15" stopIfTrue="1">
      <formula>#REF!="女"</formula>
    </cfRule>
  </conditionalFormatting>
  <conditionalFormatting sqref="AF12:AF13 G12:G13">
    <cfRule type="expression" dxfId="140" priority="14" stopIfTrue="1">
      <formula>#REF!="女"</formula>
    </cfRule>
  </conditionalFormatting>
  <conditionalFormatting sqref="T12:W13">
    <cfRule type="expression" dxfId="139" priority="13" stopIfTrue="1">
      <formula>#REF!="女"</formula>
    </cfRule>
  </conditionalFormatting>
  <conditionalFormatting sqref="X12:AA13">
    <cfRule type="expression" dxfId="138" priority="12" stopIfTrue="1">
      <formula>#REF!="女"</formula>
    </cfRule>
  </conditionalFormatting>
  <conditionalFormatting sqref="AB12:AE13">
    <cfRule type="expression" dxfId="137" priority="11" stopIfTrue="1">
      <formula>#REF!="女"</formula>
    </cfRule>
  </conditionalFormatting>
  <conditionalFormatting sqref="B12:F13">
    <cfRule type="cellIs" dxfId="136" priority="10" operator="equal">
      <formula>""</formula>
    </cfRule>
  </conditionalFormatting>
  <conditionalFormatting sqref="G10:S10 AF10">
    <cfRule type="expression" dxfId="135" priority="9" stopIfTrue="1">
      <formula>#REF!="女"</formula>
    </cfRule>
  </conditionalFormatting>
  <conditionalFormatting sqref="F10">
    <cfRule type="expression" dxfId="134" priority="8" stopIfTrue="1">
      <formula>$F10="女"</formula>
    </cfRule>
  </conditionalFormatting>
  <conditionalFormatting sqref="T10:W10">
    <cfRule type="expression" dxfId="133" priority="7" stopIfTrue="1">
      <formula>#REF!="女"</formula>
    </cfRule>
  </conditionalFormatting>
  <conditionalFormatting sqref="X10:AA10">
    <cfRule type="expression" dxfId="132" priority="6" stopIfTrue="1">
      <formula>#REF!="女"</formula>
    </cfRule>
  </conditionalFormatting>
  <conditionalFormatting sqref="AB10:AE10">
    <cfRule type="expression" dxfId="131" priority="5" stopIfTrue="1">
      <formula>#REF!="女"</formula>
    </cfRule>
  </conditionalFormatting>
  <conditionalFormatting sqref="F14:F17">
    <cfRule type="expression" dxfId="130" priority="4" stopIfTrue="1">
      <formula>$F14="女"</formula>
    </cfRule>
  </conditionalFormatting>
  <conditionalFormatting sqref="B12:F13">
    <cfRule type="cellIs" dxfId="129" priority="2" operator="equal">
      <formula>""</formula>
    </cfRule>
  </conditionalFormatting>
  <conditionalFormatting sqref="H12:S16">
    <cfRule type="expression" dxfId="128" priority="1" stopIfTrue="1">
      <formula>#REF!="女"</formula>
    </cfRule>
  </conditionalFormatting>
  <dataValidations count="5">
    <dataValidation type="list" allowBlank="1" showInputMessage="1" showErrorMessage="1" sqref="F7:F10 F14:F29" xr:uid="{00000000-0002-0000-0800-000000000000}">
      <formula1>$C$56:$C$61</formula1>
    </dataValidation>
    <dataValidation imeMode="halfKatakana" allowBlank="1" showInputMessage="1" showErrorMessage="1" sqref="D7:D10 D14:D24" xr:uid="{00000000-0002-0000-0800-000001000000}"/>
    <dataValidation type="list" allowBlank="1" showErrorMessage="1" sqref="X12:Z24 AB12:AD24 T5:V9 AB5:AD10 G7:G9 G10:V10 X5:Z10 G12:G24 T12:V24 H17:S24" xr:uid="{00000000-0002-0000-0800-000002000000}">
      <formula1>#REF!</formula1>
    </dataValidation>
    <dataValidation type="list" allowBlank="1" showErrorMessage="1" sqref="H5:S9" xr:uid="{FC3063B0-2DF8-4B01-856F-8081A7F01C65}">
      <formula1>"○,✕"</formula1>
    </dataValidation>
    <dataValidation type="list" allowBlank="1" showErrorMessage="1" sqref="H12:S16" xr:uid="{D8C20511-BA1D-4473-B43D-F65B2F1FF973}">
      <formula1>"○,✕,ー"</formula1>
    </dataValidation>
  </dataValidations>
  <printOptions horizontalCentered="1"/>
  <pageMargins left="0.70866141732283472" right="0.70866141732283472" top="0.35433070866141736" bottom="0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24</vt:i4>
      </vt:variant>
    </vt:vector>
  </HeadingPairs>
  <TitlesOfParts>
    <vt:vector size="41" baseType="lpstr">
      <vt:lpstr>男子（原本）</vt:lpstr>
      <vt:lpstr>女子（原本）</vt:lpstr>
      <vt:lpstr>男子３・４年１００m</vt:lpstr>
      <vt:lpstr>男子５・６年１００m</vt:lpstr>
      <vt:lpstr>女子３・４年１００m</vt:lpstr>
      <vt:lpstr>女子５・６年１００m</vt:lpstr>
      <vt:lpstr>男子(ｺﾝﾊﾞｲﾝﾄﾞ得点)</vt:lpstr>
      <vt:lpstr>男子５・６年80mH</vt:lpstr>
      <vt:lpstr>男子(走高跳)  </vt:lpstr>
      <vt:lpstr>男子(走幅跳)</vt:lpstr>
      <vt:lpstr>男子(ｼﾞｬﾍﾞﾘｯｸﾎﾞｰﾙ投) </vt:lpstr>
      <vt:lpstr>女子(ｺﾝﾊﾞｲﾝﾄﾞ得点)</vt:lpstr>
      <vt:lpstr>女子５・６年80mH</vt:lpstr>
      <vt:lpstr>女子(走高跳) </vt:lpstr>
      <vt:lpstr>女子(走幅跳)</vt:lpstr>
      <vt:lpstr>女子(ｼﾞｬﾍﾞﾘｯｸﾎﾞｰﾙ投)</vt:lpstr>
      <vt:lpstr>Sheet3</vt:lpstr>
      <vt:lpstr>'女子(ｺﾝﾊﾞｲﾝﾄﾞ得点)'!Print_Area</vt:lpstr>
      <vt:lpstr>'女子(ｼﾞｬﾍﾞﾘｯｸﾎﾞｰﾙ投)'!Print_Area</vt:lpstr>
      <vt:lpstr>'女子（原本）'!Print_Area</vt:lpstr>
      <vt:lpstr>'女子(走高跳) '!Print_Area</vt:lpstr>
      <vt:lpstr>'女子(走幅跳)'!Print_Area</vt:lpstr>
      <vt:lpstr>女子３・４年１００m!Print_Area</vt:lpstr>
      <vt:lpstr>女子５・６年１００m!Print_Area</vt:lpstr>
      <vt:lpstr>女子５・６年80mH!Print_Area</vt:lpstr>
      <vt:lpstr>'男子(ｺﾝﾊﾞｲﾝﾄﾞ得点)'!Print_Area</vt:lpstr>
      <vt:lpstr>'男子(ｼﾞｬﾍﾞﾘｯｸﾎﾞｰﾙ投) '!Print_Area</vt:lpstr>
      <vt:lpstr>'男子（原本）'!Print_Area</vt:lpstr>
      <vt:lpstr>'男子(走高跳)  '!Print_Area</vt:lpstr>
      <vt:lpstr>'男子(走幅跳)'!Print_Area</vt:lpstr>
      <vt:lpstr>男子３・４年１００m!Print_Area</vt:lpstr>
      <vt:lpstr>男子５・６年１００m!Print_Area</vt:lpstr>
      <vt:lpstr>男子５・６年80mH!Print_Area</vt:lpstr>
      <vt:lpstr>'女子(ｺﾝﾊﾞｲﾝﾄﾞ得点)'!県スポゼッケン</vt:lpstr>
      <vt:lpstr>'女子(ｼﾞｬﾍﾞﾘｯｸﾎﾞｰﾙ投)'!県スポゼッケン</vt:lpstr>
      <vt:lpstr>'女子（原本）'!県スポゼッケン</vt:lpstr>
      <vt:lpstr>'女子(走高跳) '!県スポゼッケン</vt:lpstr>
      <vt:lpstr>'女子(走幅跳)'!県スポゼッケン</vt:lpstr>
      <vt:lpstr>'男子(ｼﾞｬﾍﾞﾘｯｸﾎﾞｰﾙ投) '!県スポゼッケン</vt:lpstr>
      <vt:lpstr>'男子(走高跳)  '!県スポゼッケン</vt:lpstr>
      <vt:lpstr>'男子(走幅跳)'!県スポゼッケン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県スポ少陸上申込ﾌｧｲﾙ</dc:subject>
  <dc:creator/>
  <cp:lastModifiedBy/>
  <dcterms:created xsi:type="dcterms:W3CDTF">2006-09-13T11:12:02Z</dcterms:created>
  <dcterms:modified xsi:type="dcterms:W3CDTF">2022-06-08T22:25:22Z</dcterms:modified>
</cp:coreProperties>
</file>